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96" yWindow="156" windowWidth="23256" windowHeight="12588"/>
  </bookViews>
  <sheets>
    <sheet name="valori equivalenti" sheetId="1" r:id="rId1"/>
    <sheet name="ammortamento BASE GARA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E4" i="2" l="1"/>
  <c r="E7" i="2"/>
  <c r="B19" i="2" l="1"/>
  <c r="E5" i="2"/>
  <c r="E12" i="2" s="1"/>
  <c r="C4" i="1"/>
  <c r="F17" i="2" l="1"/>
  <c r="D18" i="2" s="1"/>
  <c r="E13" i="2"/>
  <c r="E9" i="2"/>
  <c r="B20" i="2"/>
  <c r="C18" i="2" l="1"/>
  <c r="E10" i="2"/>
  <c r="B21" i="2"/>
  <c r="B22" i="2" l="1"/>
  <c r="E18" i="2"/>
  <c r="C22" i="2" l="1"/>
  <c r="B23" i="2"/>
  <c r="F18" i="2"/>
  <c r="D19" i="2" l="1"/>
  <c r="C19" i="2" s="1"/>
  <c r="B24" i="2"/>
  <c r="C23" i="2"/>
  <c r="E19" i="2" l="1"/>
  <c r="B25" i="2"/>
  <c r="C24" i="2"/>
  <c r="F19" i="2" l="1"/>
  <c r="B26" i="2"/>
  <c r="C25" i="2"/>
  <c r="D20" i="2" l="1"/>
  <c r="C20" i="2" s="1"/>
  <c r="B27" i="2"/>
  <c r="C26" i="2"/>
  <c r="E20" i="2" l="1"/>
  <c r="B28" i="2"/>
  <c r="C27" i="2"/>
  <c r="F20" i="2" l="1"/>
  <c r="B29" i="2"/>
  <c r="C28" i="2"/>
  <c r="D21" i="2" l="1"/>
  <c r="C21" i="2" s="1"/>
  <c r="C29" i="2"/>
  <c r="B30" i="2"/>
  <c r="B31" i="2" l="1"/>
  <c r="C30" i="2"/>
  <c r="E21" i="2"/>
  <c r="B32" i="2" l="1"/>
  <c r="C31" i="2"/>
  <c r="F21" i="2"/>
  <c r="B33" i="2" l="1"/>
  <c r="C32" i="2"/>
  <c r="D22" i="2"/>
  <c r="B34" i="2" l="1"/>
  <c r="C33" i="2"/>
  <c r="E22" i="2"/>
  <c r="F22" i="2" l="1"/>
  <c r="B35" i="2"/>
  <c r="C34" i="2"/>
  <c r="B36" i="2" l="1"/>
  <c r="C35" i="2"/>
  <c r="D23" i="2"/>
  <c r="B37" i="2" l="1"/>
  <c r="C36" i="2"/>
  <c r="E23" i="2"/>
  <c r="F23" i="2" s="1"/>
  <c r="B38" i="2" l="1"/>
  <c r="C37" i="2"/>
  <c r="D24" i="2"/>
  <c r="B39" i="2" l="1"/>
  <c r="C38" i="2"/>
  <c r="E24" i="2"/>
  <c r="F24" i="2" s="1"/>
  <c r="B40" i="2" l="1"/>
  <c r="C39" i="2"/>
  <c r="D25" i="2"/>
  <c r="B41" i="2" l="1"/>
  <c r="C40" i="2"/>
  <c r="E25" i="2"/>
  <c r="F25" i="2" s="1"/>
  <c r="D26" i="2" l="1"/>
  <c r="C41" i="2"/>
  <c r="B42" i="2"/>
  <c r="B43" i="2" l="1"/>
  <c r="C42" i="2"/>
  <c r="E26" i="2"/>
  <c r="F26" i="2" s="1"/>
  <c r="D27" i="2" l="1"/>
  <c r="B44" i="2"/>
  <c r="C43" i="2"/>
  <c r="E27" i="2" l="1"/>
  <c r="F27" i="2" s="1"/>
  <c r="B45" i="2"/>
  <c r="C44" i="2"/>
  <c r="D28" i="2" l="1"/>
  <c r="B46" i="2"/>
  <c r="C45" i="2"/>
  <c r="E28" i="2" l="1"/>
  <c r="F28" i="2" s="1"/>
  <c r="B47" i="2"/>
  <c r="C46" i="2"/>
  <c r="D29" i="2" l="1"/>
  <c r="B48" i="2"/>
  <c r="C47" i="2"/>
  <c r="E29" i="2" l="1"/>
  <c r="F29" i="2" s="1"/>
  <c r="G29" i="2"/>
  <c r="B49" i="2"/>
  <c r="C48" i="2"/>
  <c r="D30" i="2" l="1"/>
  <c r="B50" i="2"/>
  <c r="C49" i="2"/>
  <c r="B51" i="2" l="1"/>
  <c r="C50" i="2"/>
  <c r="E30" i="2"/>
  <c r="F30" i="2" s="1"/>
  <c r="D31" i="2" l="1"/>
  <c r="B52" i="2"/>
  <c r="C51" i="2"/>
  <c r="B53" i="2" l="1"/>
  <c r="C52" i="2"/>
  <c r="E31" i="2"/>
  <c r="F31" i="2" s="1"/>
  <c r="D32" i="2" l="1"/>
  <c r="B54" i="2"/>
  <c r="C53" i="2"/>
  <c r="E32" i="2" l="1"/>
  <c r="F32" i="2" s="1"/>
  <c r="B55" i="2"/>
  <c r="C54" i="2"/>
  <c r="D33" i="2" l="1"/>
  <c r="B56" i="2"/>
  <c r="C55" i="2"/>
  <c r="E33" i="2" l="1"/>
  <c r="F33" i="2" s="1"/>
  <c r="B57" i="2"/>
  <c r="C56" i="2"/>
  <c r="D34" i="2" l="1"/>
  <c r="B58" i="2"/>
  <c r="C57" i="2"/>
  <c r="E34" i="2" l="1"/>
  <c r="F34" i="2" s="1"/>
  <c r="B59" i="2"/>
  <c r="C58" i="2"/>
  <c r="D35" i="2" l="1"/>
  <c r="E35" i="2" s="1"/>
  <c r="F35" i="2" s="1"/>
  <c r="B60" i="2"/>
  <c r="C59" i="2"/>
  <c r="D36" i="2" l="1"/>
  <c r="E36" i="2" s="1"/>
  <c r="F36" i="2" s="1"/>
  <c r="B61" i="2"/>
  <c r="C60" i="2"/>
  <c r="D37" i="2" l="1"/>
  <c r="E37" i="2" s="1"/>
  <c r="F37" i="2" s="1"/>
  <c r="B62" i="2"/>
  <c r="C61" i="2"/>
  <c r="D38" i="2" l="1"/>
  <c r="E38" i="2" s="1"/>
  <c r="F38" i="2" s="1"/>
  <c r="B63" i="2"/>
  <c r="C62" i="2"/>
  <c r="D39" i="2" l="1"/>
  <c r="E39" i="2" s="1"/>
  <c r="F39" i="2" s="1"/>
  <c r="B64" i="2"/>
  <c r="C63" i="2"/>
  <c r="D40" i="2" l="1"/>
  <c r="E40" i="2" s="1"/>
  <c r="F40" i="2" s="1"/>
  <c r="B65" i="2"/>
  <c r="C64" i="2"/>
  <c r="D41" i="2" l="1"/>
  <c r="C65" i="2"/>
  <c r="B66" i="2"/>
  <c r="E41" i="2" l="1"/>
  <c r="F41" i="2" s="1"/>
  <c r="G41" i="2"/>
  <c r="B67" i="2"/>
  <c r="C66" i="2"/>
  <c r="D42" i="2" l="1"/>
  <c r="B68" i="2"/>
  <c r="C67" i="2"/>
  <c r="E42" i="2" l="1"/>
  <c r="F42" i="2" s="1"/>
  <c r="B69" i="2"/>
  <c r="C68" i="2"/>
  <c r="B70" i="2" l="1"/>
  <c r="C69" i="2"/>
  <c r="D43" i="2"/>
  <c r="B71" i="2" l="1"/>
  <c r="C70" i="2"/>
  <c r="E43" i="2"/>
  <c r="F43" i="2" s="1"/>
  <c r="D44" i="2" l="1"/>
  <c r="B72" i="2"/>
  <c r="C71" i="2"/>
  <c r="B73" i="2" l="1"/>
  <c r="C72" i="2"/>
  <c r="E44" i="2"/>
  <c r="F44" i="2" s="1"/>
  <c r="D45" i="2" l="1"/>
  <c r="B74" i="2"/>
  <c r="C73" i="2"/>
  <c r="E45" i="2" l="1"/>
  <c r="F45" i="2" s="1"/>
  <c r="B75" i="2"/>
  <c r="C74" i="2"/>
  <c r="D46" i="2" l="1"/>
  <c r="B76" i="2"/>
  <c r="C75" i="2"/>
  <c r="B77" i="2" l="1"/>
  <c r="C76" i="2"/>
  <c r="E46" i="2"/>
  <c r="F46" i="2" s="1"/>
  <c r="D47" i="2" l="1"/>
  <c r="E47" i="2" s="1"/>
  <c r="F47" i="2" s="1"/>
  <c r="C77" i="2"/>
  <c r="B78" i="2"/>
  <c r="B79" i="2" l="1"/>
  <c r="C78" i="2"/>
  <c r="D48" i="2"/>
  <c r="E48" i="2" s="1"/>
  <c r="F48" i="2" s="1"/>
  <c r="D49" i="2" l="1"/>
  <c r="E49" i="2" s="1"/>
  <c r="F49" i="2" s="1"/>
  <c r="B80" i="2"/>
  <c r="C79" i="2"/>
  <c r="D50" i="2" l="1"/>
  <c r="E50" i="2" s="1"/>
  <c r="F50" i="2" s="1"/>
  <c r="B81" i="2"/>
  <c r="C80" i="2"/>
  <c r="D51" i="2" l="1"/>
  <c r="E51" i="2" s="1"/>
  <c r="F51" i="2" s="1"/>
  <c r="B82" i="2"/>
  <c r="C81" i="2"/>
  <c r="D52" i="2" l="1"/>
  <c r="E52" i="2" s="1"/>
  <c r="F52" i="2" s="1"/>
  <c r="B83" i="2"/>
  <c r="C82" i="2"/>
  <c r="D53" i="2" l="1"/>
  <c r="B84" i="2"/>
  <c r="C83" i="2"/>
  <c r="E53" i="2" l="1"/>
  <c r="F53" i="2" s="1"/>
  <c r="G53" i="2"/>
  <c r="B85" i="2"/>
  <c r="C84" i="2"/>
  <c r="D54" i="2" l="1"/>
  <c r="B86" i="2"/>
  <c r="C85" i="2"/>
  <c r="E54" i="2" l="1"/>
  <c r="F54" i="2" s="1"/>
  <c r="B87" i="2"/>
  <c r="C86" i="2"/>
  <c r="D55" i="2" l="1"/>
  <c r="B88" i="2"/>
  <c r="C87" i="2"/>
  <c r="B89" i="2" l="1"/>
  <c r="C88" i="2"/>
  <c r="E55" i="2"/>
  <c r="F55" i="2" s="1"/>
  <c r="C89" i="2" l="1"/>
  <c r="B90" i="2"/>
  <c r="D56" i="2"/>
  <c r="E56" i="2" l="1"/>
  <c r="F56" i="2" s="1"/>
  <c r="B91" i="2"/>
  <c r="C90" i="2"/>
  <c r="D57" i="2" l="1"/>
  <c r="B92" i="2"/>
  <c r="C91" i="2"/>
  <c r="E57" i="2" l="1"/>
  <c r="F57" i="2" s="1"/>
  <c r="B93" i="2"/>
  <c r="C92" i="2"/>
  <c r="D58" i="2" l="1"/>
  <c r="B94" i="2"/>
  <c r="C93" i="2"/>
  <c r="B95" i="2" l="1"/>
  <c r="C94" i="2"/>
  <c r="E58" i="2"/>
  <c r="F58" i="2" s="1"/>
  <c r="B96" i="2" l="1"/>
  <c r="C95" i="2"/>
  <c r="D59" i="2"/>
  <c r="E59" i="2" s="1"/>
  <c r="F59" i="2" s="1"/>
  <c r="D60" i="2" l="1"/>
  <c r="E60" i="2" s="1"/>
  <c r="F60" i="2" s="1"/>
  <c r="B97" i="2"/>
  <c r="C96" i="2"/>
  <c r="D61" i="2" l="1"/>
  <c r="E61" i="2" s="1"/>
  <c r="F61" i="2" s="1"/>
  <c r="B98" i="2"/>
  <c r="C97" i="2"/>
  <c r="B99" i="2" l="1"/>
  <c r="C98" i="2"/>
  <c r="D62" i="2"/>
  <c r="E62" i="2" s="1"/>
  <c r="F62" i="2" s="1"/>
  <c r="D63" i="2" l="1"/>
  <c r="E63" i="2" s="1"/>
  <c r="F63" i="2" s="1"/>
  <c r="B100" i="2"/>
  <c r="C99" i="2"/>
  <c r="D64" i="2" l="1"/>
  <c r="E64" i="2" s="1"/>
  <c r="F64" i="2" s="1"/>
  <c r="B101" i="2"/>
  <c r="C100" i="2"/>
  <c r="B102" i="2" l="1"/>
  <c r="C101" i="2"/>
  <c r="D65" i="2"/>
  <c r="C102" i="2" l="1"/>
  <c r="B103" i="2"/>
  <c r="E65" i="2"/>
  <c r="F65" i="2" s="1"/>
  <c r="G65" i="2"/>
  <c r="D66" i="2" l="1"/>
  <c r="B104" i="2"/>
  <c r="C103" i="2"/>
  <c r="E66" i="2" l="1"/>
  <c r="F66" i="2" s="1"/>
  <c r="B105" i="2"/>
  <c r="C104" i="2"/>
  <c r="C105" i="2" l="1"/>
  <c r="B106" i="2"/>
  <c r="D67" i="2"/>
  <c r="E67" i="2" l="1"/>
  <c r="F67" i="2" s="1"/>
  <c r="C106" i="2"/>
  <c r="B107" i="2"/>
  <c r="D68" i="2" l="1"/>
  <c r="B108" i="2"/>
  <c r="C107" i="2"/>
  <c r="E68" i="2" l="1"/>
  <c r="F68" i="2" s="1"/>
  <c r="B109" i="2"/>
  <c r="C108" i="2"/>
  <c r="C109" i="2" l="1"/>
  <c r="B110" i="2"/>
  <c r="D69" i="2"/>
  <c r="E69" i="2" l="1"/>
  <c r="F69" i="2" s="1"/>
  <c r="B111" i="2"/>
  <c r="C110" i="2"/>
  <c r="B112" i="2" l="1"/>
  <c r="C111" i="2"/>
  <c r="D70" i="2"/>
  <c r="B113" i="2" l="1"/>
  <c r="C112" i="2"/>
  <c r="E70" i="2"/>
  <c r="F70" i="2" s="1"/>
  <c r="C113" i="2" l="1"/>
  <c r="B114" i="2"/>
  <c r="D71" i="2"/>
  <c r="E71" i="2" s="1"/>
  <c r="F71" i="2" s="1"/>
  <c r="D72" i="2" l="1"/>
  <c r="E72" i="2" s="1"/>
  <c r="F72" i="2" s="1"/>
  <c r="B115" i="2"/>
  <c r="C114" i="2"/>
  <c r="D73" i="2" l="1"/>
  <c r="E73" i="2" s="1"/>
  <c r="F73" i="2" s="1"/>
  <c r="C115" i="2"/>
  <c r="B116" i="2"/>
  <c r="D74" i="2" l="1"/>
  <c r="E74" i="2" s="1"/>
  <c r="F74" i="2" s="1"/>
  <c r="B117" i="2"/>
  <c r="C116" i="2"/>
  <c r="D75" i="2" l="1"/>
  <c r="E75" i="2" s="1"/>
  <c r="F75" i="2" s="1"/>
  <c r="B118" i="2"/>
  <c r="C117" i="2"/>
  <c r="D76" i="2" l="1"/>
  <c r="E76" i="2" s="1"/>
  <c r="F76" i="2" s="1"/>
  <c r="C118" i="2"/>
  <c r="B119" i="2"/>
  <c r="B120" i="2" l="1"/>
  <c r="C119" i="2"/>
  <c r="D77" i="2"/>
  <c r="E77" i="2" l="1"/>
  <c r="F77" i="2" s="1"/>
  <c r="G77" i="2"/>
  <c r="B121" i="2"/>
  <c r="C120" i="2"/>
  <c r="D78" i="2" l="1"/>
  <c r="B122" i="2"/>
  <c r="C121" i="2"/>
  <c r="E78" i="2" l="1"/>
  <c r="F78" i="2" s="1"/>
  <c r="B123" i="2"/>
  <c r="C122" i="2"/>
  <c r="B124" i="2" l="1"/>
  <c r="C123" i="2"/>
  <c r="D79" i="2"/>
  <c r="B125" i="2" l="1"/>
  <c r="C124" i="2"/>
  <c r="E79" i="2"/>
  <c r="F79" i="2" s="1"/>
  <c r="D80" i="2" l="1"/>
  <c r="C125" i="2"/>
  <c r="B126" i="2"/>
  <c r="B127" i="2" l="1"/>
  <c r="C126" i="2"/>
  <c r="E80" i="2"/>
  <c r="F80" i="2" s="1"/>
  <c r="D81" i="2" l="1"/>
  <c r="B128" i="2"/>
  <c r="C127" i="2"/>
  <c r="E81" i="2" l="1"/>
  <c r="F81" i="2" s="1"/>
  <c r="B129" i="2"/>
  <c r="C128" i="2"/>
  <c r="B130" i="2" l="1"/>
  <c r="C129" i="2"/>
  <c r="D82" i="2"/>
  <c r="E82" i="2" l="1"/>
  <c r="F82" i="2" s="1"/>
  <c r="B131" i="2"/>
  <c r="C130" i="2"/>
  <c r="D83" i="2" l="1"/>
  <c r="E83" i="2" s="1"/>
  <c r="F83" i="2" s="1"/>
  <c r="B132" i="2"/>
  <c r="C131" i="2"/>
  <c r="D84" i="2" l="1"/>
  <c r="E84" i="2" s="1"/>
  <c r="F84" i="2" s="1"/>
  <c r="B133" i="2"/>
  <c r="C132" i="2"/>
  <c r="B134" i="2" l="1"/>
  <c r="C133" i="2"/>
  <c r="D85" i="2"/>
  <c r="E85" i="2" s="1"/>
  <c r="F85" i="2" s="1"/>
  <c r="D86" i="2" l="1"/>
  <c r="E86" i="2" s="1"/>
  <c r="F86" i="2" s="1"/>
  <c r="B135" i="2"/>
  <c r="C134" i="2"/>
  <c r="D87" i="2" l="1"/>
  <c r="E87" i="2" s="1"/>
  <c r="F87" i="2" s="1"/>
  <c r="B136" i="2"/>
  <c r="C135" i="2"/>
  <c r="D88" i="2" l="1"/>
  <c r="E88" i="2" s="1"/>
  <c r="F88" i="2" s="1"/>
  <c r="B137" i="2"/>
  <c r="C136" i="2"/>
  <c r="D89" i="2" l="1"/>
  <c r="B138" i="2"/>
  <c r="C137" i="2"/>
  <c r="E89" i="2" l="1"/>
  <c r="F89" i="2" s="1"/>
  <c r="G89" i="2"/>
  <c r="B139" i="2"/>
  <c r="C138" i="2"/>
  <c r="B140" i="2" l="1"/>
  <c r="C139" i="2"/>
  <c r="D90" i="2"/>
  <c r="E90" i="2" l="1"/>
  <c r="F90" i="2" s="1"/>
  <c r="B141" i="2"/>
  <c r="C140" i="2"/>
  <c r="B142" i="2" l="1"/>
  <c r="C141" i="2"/>
  <c r="D91" i="2"/>
  <c r="B143" i="2" l="1"/>
  <c r="C142" i="2"/>
  <c r="E91" i="2"/>
  <c r="F91" i="2" s="1"/>
  <c r="B144" i="2" l="1"/>
  <c r="C143" i="2"/>
  <c r="D92" i="2"/>
  <c r="E92" i="2" l="1"/>
  <c r="F92" i="2" s="1"/>
  <c r="B145" i="2"/>
  <c r="C144" i="2"/>
  <c r="D93" i="2" l="1"/>
  <c r="B146" i="2"/>
  <c r="C145" i="2"/>
  <c r="B147" i="2" l="1"/>
  <c r="C146" i="2"/>
  <c r="E93" i="2"/>
  <c r="F93" i="2" s="1"/>
  <c r="B148" i="2" l="1"/>
  <c r="C147" i="2"/>
  <c r="D94" i="2"/>
  <c r="E94" i="2" l="1"/>
  <c r="F94" i="2" s="1"/>
  <c r="B149" i="2"/>
  <c r="C148" i="2"/>
  <c r="D95" i="2" l="1"/>
  <c r="E95" i="2" s="1"/>
  <c r="F95" i="2" s="1"/>
  <c r="B150" i="2"/>
  <c r="C149" i="2"/>
  <c r="D96" i="2" l="1"/>
  <c r="E96" i="2" s="1"/>
  <c r="F96" i="2" s="1"/>
  <c r="B151" i="2"/>
  <c r="C150" i="2"/>
  <c r="B152" i="2" l="1"/>
  <c r="C151" i="2"/>
  <c r="D97" i="2"/>
  <c r="E97" i="2" s="1"/>
  <c r="F97" i="2" s="1"/>
  <c r="D98" i="2" l="1"/>
  <c r="E98" i="2" s="1"/>
  <c r="F98" i="2" s="1"/>
  <c r="B153" i="2"/>
  <c r="C152" i="2"/>
  <c r="D99" i="2" l="1"/>
  <c r="E99" i="2" s="1"/>
  <c r="F99" i="2" s="1"/>
  <c r="B154" i="2"/>
  <c r="C153" i="2"/>
  <c r="D100" i="2" l="1"/>
  <c r="E100" i="2" s="1"/>
  <c r="F100" i="2" s="1"/>
  <c r="B155" i="2"/>
  <c r="C154" i="2"/>
  <c r="D101" i="2" l="1"/>
  <c r="H101" i="2" s="1"/>
  <c r="E4" i="1" s="1"/>
  <c r="F4" i="1" s="1"/>
  <c r="D9" i="1" s="1"/>
  <c r="B156" i="2"/>
  <c r="C155" i="2"/>
  <c r="B157" i="2" l="1"/>
  <c r="C156" i="2"/>
  <c r="E101" i="2"/>
  <c r="F101" i="2" s="1"/>
  <c r="G101" i="2"/>
  <c r="B158" i="2" l="1"/>
  <c r="C157" i="2"/>
  <c r="D102" i="2"/>
  <c r="C158" i="2" l="1"/>
  <c r="B159" i="2"/>
  <c r="E102" i="2"/>
  <c r="F102" i="2" s="1"/>
  <c r="D103" i="2" l="1"/>
  <c r="C159" i="2"/>
  <c r="B160" i="2"/>
  <c r="C160" i="2" l="1"/>
  <c r="B161" i="2"/>
  <c r="E103" i="2"/>
  <c r="F103" i="2" s="1"/>
  <c r="C161" i="2" l="1"/>
  <c r="B162" i="2"/>
  <c r="D104" i="2"/>
  <c r="B163" i="2" l="1"/>
  <c r="C162" i="2"/>
  <c r="E104" i="2"/>
  <c r="F104" i="2" s="1"/>
  <c r="D105" i="2" l="1"/>
  <c r="B164" i="2"/>
  <c r="C163" i="2"/>
  <c r="B165" i="2" l="1"/>
  <c r="C164" i="2"/>
  <c r="E105" i="2"/>
  <c r="F105" i="2" s="1"/>
  <c r="D106" i="2" l="1"/>
  <c r="B166" i="2"/>
  <c r="C165" i="2"/>
  <c r="E106" i="2" l="1"/>
  <c r="F106" i="2" s="1"/>
  <c r="B167" i="2"/>
  <c r="C166" i="2"/>
  <c r="D107" i="2" l="1"/>
  <c r="E107" i="2" s="1"/>
  <c r="F107" i="2" s="1"/>
  <c r="B168" i="2"/>
  <c r="C167" i="2"/>
  <c r="B169" i="2" l="1"/>
  <c r="C168" i="2"/>
  <c r="D108" i="2"/>
  <c r="E108" i="2" s="1"/>
  <c r="F108" i="2" s="1"/>
  <c r="B170" i="2" l="1"/>
  <c r="C169" i="2"/>
  <c r="D109" i="2"/>
  <c r="E109" i="2" s="1"/>
  <c r="F109" i="2" s="1"/>
  <c r="D110" i="2" l="1"/>
  <c r="E110" i="2" s="1"/>
  <c r="F110" i="2" s="1"/>
  <c r="B171" i="2"/>
  <c r="C170" i="2"/>
  <c r="D111" i="2" l="1"/>
  <c r="E111" i="2" s="1"/>
  <c r="F111" i="2" s="1"/>
  <c r="B172" i="2"/>
  <c r="C171" i="2"/>
  <c r="B173" i="2" l="1"/>
  <c r="C172" i="2"/>
  <c r="D112" i="2"/>
  <c r="E112" i="2" s="1"/>
  <c r="F112" i="2" s="1"/>
  <c r="D113" i="2" l="1"/>
  <c r="C173" i="2"/>
  <c r="B174" i="2"/>
  <c r="B175" i="2" l="1"/>
  <c r="C174" i="2"/>
  <c r="E113" i="2"/>
  <c r="F113" i="2" s="1"/>
  <c r="G113" i="2"/>
  <c r="D114" i="2" l="1"/>
  <c r="B176" i="2"/>
  <c r="C175" i="2"/>
  <c r="B177" i="2" l="1"/>
  <c r="C176" i="2"/>
  <c r="E114" i="2"/>
  <c r="F114" i="2" s="1"/>
  <c r="B178" i="2" l="1"/>
  <c r="C177" i="2"/>
  <c r="D115" i="2"/>
  <c r="B179" i="2" l="1"/>
  <c r="C178" i="2"/>
  <c r="E115" i="2"/>
  <c r="F115" i="2" s="1"/>
  <c r="D116" i="2" l="1"/>
  <c r="B180" i="2"/>
  <c r="C179" i="2"/>
  <c r="E116" i="2" l="1"/>
  <c r="F116" i="2" s="1"/>
  <c r="B181" i="2"/>
  <c r="C180" i="2"/>
  <c r="B182" i="2" l="1"/>
  <c r="C181" i="2"/>
  <c r="D117" i="2"/>
  <c r="E117" i="2" l="1"/>
  <c r="F117" i="2" s="1"/>
  <c r="B183" i="2"/>
  <c r="C182" i="2"/>
  <c r="B184" i="2" l="1"/>
  <c r="C183" i="2"/>
  <c r="D118" i="2"/>
  <c r="E118" i="2" l="1"/>
  <c r="F118" i="2" s="1"/>
  <c r="B185" i="2"/>
  <c r="C184" i="2"/>
  <c r="D119" i="2" l="1"/>
  <c r="E119" i="2" s="1"/>
  <c r="F119" i="2" s="1"/>
  <c r="C185" i="2"/>
  <c r="B186" i="2"/>
  <c r="D120" i="2" l="1"/>
  <c r="E120" i="2" s="1"/>
  <c r="F120" i="2" s="1"/>
  <c r="B187" i="2"/>
  <c r="C186" i="2"/>
  <c r="D121" i="2" l="1"/>
  <c r="E121" i="2" s="1"/>
  <c r="F121" i="2" s="1"/>
  <c r="B188" i="2"/>
  <c r="C187" i="2"/>
  <c r="D122" i="2" l="1"/>
  <c r="E122" i="2" s="1"/>
  <c r="F122" i="2" s="1"/>
  <c r="B189" i="2"/>
  <c r="C188" i="2"/>
  <c r="D123" i="2" l="1"/>
  <c r="E123" i="2" s="1"/>
  <c r="F123" i="2" s="1"/>
  <c r="B190" i="2"/>
  <c r="C189" i="2"/>
  <c r="B191" i="2" l="1"/>
  <c r="C190" i="2"/>
  <c r="D124" i="2"/>
  <c r="E124" i="2" s="1"/>
  <c r="F124" i="2" s="1"/>
  <c r="D125" i="2" l="1"/>
  <c r="B192" i="2"/>
  <c r="C191" i="2"/>
  <c r="E125" i="2" l="1"/>
  <c r="F125" i="2" s="1"/>
  <c r="G125" i="2"/>
  <c r="B193" i="2"/>
  <c r="C192" i="2"/>
  <c r="B194" i="2" l="1"/>
  <c r="C193" i="2"/>
  <c r="D126" i="2"/>
  <c r="E126" i="2" l="1"/>
  <c r="F126" i="2" s="1"/>
  <c r="B195" i="2"/>
  <c r="C194" i="2"/>
  <c r="D127" i="2" l="1"/>
  <c r="B196" i="2"/>
  <c r="C195" i="2"/>
  <c r="E127" i="2" l="1"/>
  <c r="F127" i="2" s="1"/>
  <c r="B197" i="2"/>
  <c r="C196" i="2"/>
  <c r="B198" i="2" l="1"/>
  <c r="C197" i="2"/>
  <c r="D128" i="2"/>
  <c r="B199" i="2" l="1"/>
  <c r="C198" i="2"/>
  <c r="E128" i="2"/>
  <c r="F128" i="2" s="1"/>
  <c r="D129" i="2" l="1"/>
  <c r="B200" i="2"/>
  <c r="C199" i="2"/>
  <c r="E129" i="2" l="1"/>
  <c r="F129" i="2" s="1"/>
  <c r="B201" i="2"/>
  <c r="C200" i="2"/>
  <c r="B202" i="2" l="1"/>
  <c r="C201" i="2"/>
  <c r="D130" i="2"/>
  <c r="B203" i="2" l="1"/>
  <c r="C202" i="2"/>
  <c r="E130" i="2"/>
  <c r="F130" i="2" s="1"/>
  <c r="D131" i="2" l="1"/>
  <c r="E131" i="2" s="1"/>
  <c r="F131" i="2" s="1"/>
  <c r="B204" i="2"/>
  <c r="C203" i="2"/>
  <c r="D132" i="2" l="1"/>
  <c r="E132" i="2" s="1"/>
  <c r="F132" i="2" s="1"/>
  <c r="B205" i="2"/>
  <c r="C204" i="2"/>
  <c r="B206" i="2" l="1"/>
  <c r="C205" i="2"/>
  <c r="D133" i="2"/>
  <c r="E133" i="2" s="1"/>
  <c r="F133" i="2" s="1"/>
  <c r="B207" i="2" l="1"/>
  <c r="C206" i="2"/>
  <c r="D134" i="2"/>
  <c r="E134" i="2" s="1"/>
  <c r="F134" i="2" s="1"/>
  <c r="D135" i="2" l="1"/>
  <c r="E135" i="2" s="1"/>
  <c r="F135" i="2" s="1"/>
  <c r="B208" i="2"/>
  <c r="C207" i="2"/>
  <c r="D136" i="2" l="1"/>
  <c r="E136" i="2" s="1"/>
  <c r="F136" i="2" s="1"/>
  <c r="B209" i="2"/>
  <c r="C208" i="2"/>
  <c r="D137" i="2" l="1"/>
  <c r="C209" i="2"/>
  <c r="B210" i="2"/>
  <c r="E137" i="2" l="1"/>
  <c r="F137" i="2" s="1"/>
  <c r="G137" i="2"/>
  <c r="B211" i="2"/>
  <c r="C210" i="2"/>
  <c r="D138" i="2" l="1"/>
  <c r="B212" i="2"/>
  <c r="C211" i="2"/>
  <c r="B213" i="2" l="1"/>
  <c r="C212" i="2"/>
  <c r="E138" i="2"/>
  <c r="F138" i="2" s="1"/>
  <c r="B214" i="2" l="1"/>
  <c r="C213" i="2"/>
  <c r="D139" i="2"/>
  <c r="B215" i="2" l="1"/>
  <c r="C214" i="2"/>
  <c r="E139" i="2"/>
  <c r="F139" i="2" s="1"/>
  <c r="D140" i="2" l="1"/>
  <c r="B216" i="2"/>
  <c r="C215" i="2"/>
  <c r="B217" i="2" l="1"/>
  <c r="C216" i="2"/>
  <c r="E140" i="2"/>
  <c r="F140" i="2" s="1"/>
  <c r="B218" i="2" l="1"/>
  <c r="C217" i="2"/>
  <c r="D141" i="2"/>
  <c r="E141" i="2" l="1"/>
  <c r="F141" i="2" s="1"/>
  <c r="B219" i="2"/>
  <c r="C218" i="2"/>
  <c r="B220" i="2" l="1"/>
  <c r="C219" i="2"/>
  <c r="D142" i="2"/>
  <c r="E142" i="2" l="1"/>
  <c r="F142" i="2" s="1"/>
  <c r="B221" i="2"/>
  <c r="C220" i="2"/>
  <c r="D143" i="2" l="1"/>
  <c r="E143" i="2" s="1"/>
  <c r="F143" i="2" s="1"/>
  <c r="C221" i="2"/>
  <c r="B222" i="2"/>
  <c r="B223" i="2" l="1"/>
  <c r="C222" i="2"/>
  <c r="D144" i="2"/>
  <c r="E144" i="2" s="1"/>
  <c r="F144" i="2" s="1"/>
  <c r="D145" i="2" l="1"/>
  <c r="E145" i="2" s="1"/>
  <c r="F145" i="2" s="1"/>
  <c r="B224" i="2"/>
  <c r="C223" i="2"/>
  <c r="D146" i="2" l="1"/>
  <c r="E146" i="2" s="1"/>
  <c r="F146" i="2" s="1"/>
  <c r="B225" i="2"/>
  <c r="C224" i="2"/>
  <c r="D147" i="2" l="1"/>
  <c r="E147" i="2" s="1"/>
  <c r="F147" i="2" s="1"/>
  <c r="B226" i="2"/>
  <c r="C225" i="2"/>
  <c r="D148" i="2" l="1"/>
  <c r="E148" i="2" s="1"/>
  <c r="F148" i="2" s="1"/>
  <c r="B227" i="2"/>
  <c r="C226" i="2"/>
  <c r="B228" i="2" l="1"/>
  <c r="C227" i="2"/>
  <c r="D149" i="2"/>
  <c r="B229" i="2" l="1"/>
  <c r="C228" i="2"/>
  <c r="E149" i="2"/>
  <c r="F149" i="2" s="1"/>
  <c r="G149" i="2"/>
  <c r="D150" i="2" l="1"/>
  <c r="B230" i="2"/>
  <c r="C229" i="2"/>
  <c r="E150" i="2" l="1"/>
  <c r="F150" i="2" s="1"/>
  <c r="B231" i="2"/>
  <c r="C230" i="2"/>
  <c r="B232" i="2" l="1"/>
  <c r="C231" i="2"/>
  <c r="D151" i="2"/>
  <c r="B233" i="2" l="1"/>
  <c r="C232" i="2"/>
  <c r="E151" i="2"/>
  <c r="F151" i="2" s="1"/>
  <c r="D152" i="2" l="1"/>
  <c r="C233" i="2"/>
  <c r="B234" i="2"/>
  <c r="B235" i="2" l="1"/>
  <c r="C234" i="2"/>
  <c r="E152" i="2"/>
  <c r="F152" i="2" s="1"/>
  <c r="D153" i="2" l="1"/>
  <c r="B236" i="2"/>
  <c r="C235" i="2"/>
  <c r="E153" i="2" l="1"/>
  <c r="F153" i="2" s="1"/>
  <c r="B237" i="2"/>
  <c r="C236" i="2"/>
  <c r="B238" i="2" l="1"/>
  <c r="C237" i="2"/>
  <c r="D154" i="2"/>
  <c r="E154" i="2" l="1"/>
  <c r="F154" i="2" s="1"/>
  <c r="B239" i="2"/>
  <c r="C238" i="2"/>
  <c r="D155" i="2" l="1"/>
  <c r="E155" i="2" s="1"/>
  <c r="F155" i="2" s="1"/>
  <c r="B240" i="2"/>
  <c r="C239" i="2"/>
  <c r="D156" i="2" l="1"/>
  <c r="E156" i="2" s="1"/>
  <c r="F156" i="2" s="1"/>
  <c r="B241" i="2"/>
  <c r="C240" i="2"/>
  <c r="B242" i="2" l="1"/>
  <c r="C241" i="2"/>
  <c r="D157" i="2"/>
  <c r="E157" i="2" s="1"/>
  <c r="F157" i="2" s="1"/>
  <c r="D158" i="2" l="1"/>
  <c r="E158" i="2" s="1"/>
  <c r="F158" i="2" s="1"/>
  <c r="B243" i="2"/>
  <c r="C242" i="2"/>
  <c r="D159" i="2" l="1"/>
  <c r="E159" i="2" s="1"/>
  <c r="F159" i="2" s="1"/>
  <c r="B244" i="2"/>
  <c r="C243" i="2"/>
  <c r="D160" i="2" l="1"/>
  <c r="E160" i="2" s="1"/>
  <c r="F160" i="2" s="1"/>
  <c r="B245" i="2"/>
  <c r="C244" i="2"/>
  <c r="D161" i="2" l="1"/>
  <c r="B246" i="2"/>
  <c r="C245" i="2"/>
  <c r="E161" i="2" l="1"/>
  <c r="F161" i="2" s="1"/>
  <c r="G161" i="2"/>
  <c r="B247" i="2"/>
  <c r="C246" i="2"/>
  <c r="B248" i="2" l="1"/>
  <c r="C247" i="2"/>
  <c r="D162" i="2"/>
  <c r="E162" i="2" l="1"/>
  <c r="F162" i="2" s="1"/>
  <c r="B249" i="2"/>
  <c r="C248" i="2"/>
  <c r="B250" i="2" l="1"/>
  <c r="C249" i="2"/>
  <c r="D163" i="2"/>
  <c r="E163" i="2" l="1"/>
  <c r="F163" i="2" s="1"/>
  <c r="B251" i="2"/>
  <c r="C250" i="2"/>
  <c r="B252" i="2" l="1"/>
  <c r="C251" i="2"/>
  <c r="D164" i="2"/>
  <c r="E164" i="2" l="1"/>
  <c r="F164" i="2" s="1"/>
  <c r="B253" i="2"/>
  <c r="C252" i="2"/>
  <c r="D165" i="2" l="1"/>
  <c r="B254" i="2"/>
  <c r="C253" i="2"/>
  <c r="E165" i="2" l="1"/>
  <c r="F165" i="2" s="1"/>
  <c r="B255" i="2"/>
  <c r="C254" i="2"/>
  <c r="D166" i="2" l="1"/>
  <c r="B256" i="2"/>
  <c r="C255" i="2"/>
  <c r="B257" i="2" l="1"/>
  <c r="C256" i="2"/>
  <c r="E166" i="2"/>
  <c r="F166" i="2" s="1"/>
  <c r="D167" i="2" l="1"/>
  <c r="E167" i="2" s="1"/>
  <c r="F167" i="2" s="1"/>
  <c r="C257" i="2"/>
  <c r="B258" i="2"/>
  <c r="B259" i="2" l="1"/>
  <c r="C258" i="2"/>
  <c r="D168" i="2"/>
  <c r="E168" i="2" s="1"/>
  <c r="F168" i="2" s="1"/>
  <c r="D169" i="2" l="1"/>
  <c r="E169" i="2" s="1"/>
  <c r="F169" i="2" s="1"/>
  <c r="B260" i="2"/>
  <c r="C259" i="2"/>
  <c r="D170" i="2" l="1"/>
  <c r="E170" i="2" s="1"/>
  <c r="F170" i="2" s="1"/>
  <c r="B261" i="2"/>
  <c r="C260" i="2"/>
  <c r="D171" i="2" l="1"/>
  <c r="E171" i="2" s="1"/>
  <c r="F171" i="2" s="1"/>
  <c r="B262" i="2"/>
  <c r="C261" i="2"/>
  <c r="D172" i="2" l="1"/>
  <c r="E172" i="2" s="1"/>
  <c r="F172" i="2" s="1"/>
  <c r="B263" i="2"/>
  <c r="C262" i="2"/>
  <c r="B264" i="2" l="1"/>
  <c r="C263" i="2"/>
  <c r="D173" i="2"/>
  <c r="E173" i="2" l="1"/>
  <c r="F173" i="2" s="1"/>
  <c r="G173" i="2"/>
  <c r="B265" i="2"/>
  <c r="C264" i="2"/>
  <c r="D174" i="2" l="1"/>
  <c r="B266" i="2"/>
  <c r="C265" i="2"/>
  <c r="E174" i="2" l="1"/>
  <c r="F174" i="2" s="1"/>
  <c r="B267" i="2"/>
  <c r="C266" i="2"/>
  <c r="B268" i="2" l="1"/>
  <c r="C267" i="2"/>
  <c r="D175" i="2"/>
  <c r="E175" i="2" l="1"/>
  <c r="F175" i="2" s="1"/>
  <c r="B269" i="2"/>
  <c r="C268" i="2"/>
  <c r="D176" i="2" l="1"/>
  <c r="C269" i="2"/>
  <c r="B270" i="2"/>
  <c r="B271" i="2" l="1"/>
  <c r="C270" i="2"/>
  <c r="E176" i="2"/>
  <c r="F176" i="2" s="1"/>
  <c r="D177" i="2" l="1"/>
  <c r="B272" i="2"/>
  <c r="C271" i="2"/>
  <c r="E177" i="2" l="1"/>
  <c r="F177" i="2" s="1"/>
  <c r="B273" i="2"/>
  <c r="C272" i="2"/>
  <c r="D178" i="2" l="1"/>
  <c r="B274" i="2"/>
  <c r="C273" i="2"/>
  <c r="E178" i="2" l="1"/>
  <c r="F178" i="2" s="1"/>
  <c r="B275" i="2"/>
  <c r="C274" i="2"/>
  <c r="B276" i="2" l="1"/>
  <c r="C275" i="2"/>
  <c r="D179" i="2"/>
  <c r="E179" i="2" s="1"/>
  <c r="F179" i="2" s="1"/>
  <c r="D180" i="2" l="1"/>
  <c r="E180" i="2" s="1"/>
  <c r="F180" i="2" s="1"/>
  <c r="B277" i="2"/>
  <c r="C276" i="2"/>
  <c r="D181" i="2" l="1"/>
  <c r="E181" i="2" s="1"/>
  <c r="F181" i="2" s="1"/>
  <c r="B278" i="2"/>
  <c r="C277" i="2"/>
  <c r="B279" i="2" l="1"/>
  <c r="C278" i="2"/>
  <c r="D182" i="2"/>
  <c r="E182" i="2" s="1"/>
  <c r="F182" i="2" s="1"/>
  <c r="D183" i="2" l="1"/>
  <c r="E183" i="2" s="1"/>
  <c r="F183" i="2" s="1"/>
  <c r="B280" i="2"/>
  <c r="C279" i="2"/>
  <c r="D184" i="2" l="1"/>
  <c r="E184" i="2" s="1"/>
  <c r="F184" i="2" s="1"/>
  <c r="B281" i="2"/>
  <c r="C280" i="2"/>
  <c r="D185" i="2" l="1"/>
  <c r="C281" i="2"/>
  <c r="B282" i="2"/>
  <c r="B283" i="2" l="1"/>
  <c r="C282" i="2"/>
  <c r="E185" i="2"/>
  <c r="F185" i="2" s="1"/>
  <c r="G185" i="2"/>
  <c r="D186" i="2" l="1"/>
  <c r="B284" i="2"/>
  <c r="C283" i="2"/>
  <c r="E186" i="2" l="1"/>
  <c r="F186" i="2" s="1"/>
  <c r="B285" i="2"/>
  <c r="C284" i="2"/>
  <c r="D187" i="2" l="1"/>
  <c r="B286" i="2"/>
  <c r="C285" i="2"/>
  <c r="B287" i="2" l="1"/>
  <c r="C286" i="2"/>
  <c r="E187" i="2"/>
  <c r="F187" i="2" s="1"/>
  <c r="B288" i="2" l="1"/>
  <c r="C287" i="2"/>
  <c r="D188" i="2"/>
  <c r="B289" i="2" l="1"/>
  <c r="C288" i="2"/>
  <c r="E188" i="2"/>
  <c r="F188" i="2" s="1"/>
  <c r="D189" i="2" l="1"/>
  <c r="B290" i="2"/>
  <c r="C289" i="2"/>
  <c r="B291" i="2" l="1"/>
  <c r="C290" i="2"/>
  <c r="E189" i="2"/>
  <c r="F189" i="2" s="1"/>
  <c r="B292" i="2" l="1"/>
  <c r="C291" i="2"/>
  <c r="D190" i="2"/>
  <c r="B293" i="2" l="1"/>
  <c r="C292" i="2"/>
  <c r="E190" i="2"/>
  <c r="F190" i="2" s="1"/>
  <c r="D191" i="2" l="1"/>
  <c r="E191" i="2" s="1"/>
  <c r="F191" i="2" s="1"/>
  <c r="B294" i="2"/>
  <c r="C293" i="2"/>
  <c r="D192" i="2" l="1"/>
  <c r="E192" i="2" s="1"/>
  <c r="F192" i="2" s="1"/>
  <c r="B295" i="2"/>
  <c r="C294" i="2"/>
  <c r="D193" i="2" l="1"/>
  <c r="E193" i="2" s="1"/>
  <c r="F193" i="2" s="1"/>
  <c r="B296" i="2"/>
  <c r="C295" i="2"/>
  <c r="D194" i="2" l="1"/>
  <c r="E194" i="2" s="1"/>
  <c r="F194" i="2" s="1"/>
  <c r="B297" i="2"/>
  <c r="C296" i="2"/>
  <c r="D195" i="2" l="1"/>
  <c r="E195" i="2" s="1"/>
  <c r="F195" i="2" s="1"/>
  <c r="B298" i="2"/>
  <c r="C297" i="2"/>
  <c r="D196" i="2" l="1"/>
  <c r="E196" i="2" s="1"/>
  <c r="F196" i="2" s="1"/>
  <c r="B299" i="2"/>
  <c r="C298" i="2"/>
  <c r="D197" i="2" l="1"/>
  <c r="B300" i="2"/>
  <c r="C299" i="2"/>
  <c r="E197" i="2" l="1"/>
  <c r="F197" i="2" s="1"/>
  <c r="G197" i="2"/>
  <c r="B301" i="2"/>
  <c r="C300" i="2"/>
  <c r="B302" i="2" l="1"/>
  <c r="C301" i="2"/>
  <c r="D198" i="2"/>
  <c r="E198" i="2" l="1"/>
  <c r="F198" i="2" s="1"/>
  <c r="B303" i="2"/>
  <c r="C302" i="2"/>
  <c r="D199" i="2" l="1"/>
  <c r="B304" i="2"/>
  <c r="C303" i="2"/>
  <c r="B305" i="2" l="1"/>
  <c r="C304" i="2"/>
  <c r="E199" i="2"/>
  <c r="F199" i="2" s="1"/>
  <c r="D200" i="2" l="1"/>
  <c r="C305" i="2"/>
  <c r="B306" i="2"/>
  <c r="B307" i="2" l="1"/>
  <c r="C306" i="2"/>
  <c r="E200" i="2"/>
  <c r="F200" i="2" s="1"/>
  <c r="D201" i="2" l="1"/>
  <c r="B308" i="2"/>
  <c r="C307" i="2"/>
  <c r="B309" i="2" l="1"/>
  <c r="C308" i="2"/>
  <c r="E201" i="2"/>
  <c r="F201" i="2" s="1"/>
  <c r="B310" i="2" l="1"/>
  <c r="C309" i="2"/>
  <c r="D202" i="2"/>
  <c r="B311" i="2" l="1"/>
  <c r="C310" i="2"/>
  <c r="E202" i="2"/>
  <c r="F202" i="2" s="1"/>
  <c r="D203" i="2" l="1"/>
  <c r="E203" i="2" s="1"/>
  <c r="F203" i="2" s="1"/>
  <c r="B312" i="2"/>
  <c r="C311" i="2"/>
  <c r="B313" i="2" l="1"/>
  <c r="C312" i="2"/>
  <c r="D204" i="2"/>
  <c r="E204" i="2" s="1"/>
  <c r="F204" i="2" s="1"/>
  <c r="D205" i="2" l="1"/>
  <c r="E205" i="2" s="1"/>
  <c r="F205" i="2" s="1"/>
  <c r="B314" i="2"/>
  <c r="C313" i="2"/>
  <c r="D206" i="2" l="1"/>
  <c r="E206" i="2" s="1"/>
  <c r="F206" i="2" s="1"/>
  <c r="B315" i="2"/>
  <c r="C314" i="2"/>
  <c r="D207" i="2" l="1"/>
  <c r="E207" i="2" s="1"/>
  <c r="F207" i="2" s="1"/>
  <c r="B316" i="2"/>
  <c r="C315" i="2"/>
  <c r="B317" i="2" l="1"/>
  <c r="C316" i="2"/>
  <c r="D208" i="2"/>
  <c r="E208" i="2" s="1"/>
  <c r="F208" i="2" s="1"/>
  <c r="C317" i="2" l="1"/>
  <c r="B318" i="2"/>
  <c r="D209" i="2"/>
  <c r="B319" i="2" l="1"/>
  <c r="C318" i="2"/>
  <c r="E209" i="2"/>
  <c r="F209" i="2" s="1"/>
  <c r="G209" i="2"/>
  <c r="C319" i="2" l="1"/>
  <c r="B320" i="2"/>
  <c r="D210" i="2"/>
  <c r="E210" i="2" l="1"/>
  <c r="F210" i="2" s="1"/>
  <c r="C320" i="2"/>
  <c r="B321" i="2"/>
  <c r="C321" i="2" l="1"/>
  <c r="B322" i="2"/>
  <c r="D211" i="2"/>
  <c r="E211" i="2" l="1"/>
  <c r="F211" i="2" s="1"/>
  <c r="C322" i="2"/>
  <c r="B323" i="2"/>
  <c r="D212" i="2" l="1"/>
  <c r="C323" i="2"/>
  <c r="B324" i="2"/>
  <c r="C324" i="2" l="1"/>
  <c r="B325" i="2"/>
  <c r="E212" i="2"/>
  <c r="F212" i="2" s="1"/>
  <c r="C325" i="2" l="1"/>
  <c r="B326" i="2"/>
  <c r="D213" i="2"/>
  <c r="E213" i="2" l="1"/>
  <c r="F213" i="2" s="1"/>
  <c r="C326" i="2"/>
  <c r="B327" i="2"/>
  <c r="D214" i="2" l="1"/>
  <c r="C327" i="2"/>
  <c r="B328" i="2"/>
  <c r="C328" i="2" l="1"/>
  <c r="B329" i="2"/>
  <c r="E214" i="2"/>
  <c r="F214" i="2" s="1"/>
  <c r="B330" i="2" l="1"/>
  <c r="C329" i="2"/>
  <c r="D215" i="2"/>
  <c r="E215" i="2" s="1"/>
  <c r="F215" i="2" s="1"/>
  <c r="C330" i="2" l="1"/>
  <c r="B331" i="2"/>
  <c r="D216" i="2"/>
  <c r="E216" i="2" s="1"/>
  <c r="F216" i="2" s="1"/>
  <c r="B332" i="2" l="1"/>
  <c r="C331" i="2"/>
  <c r="D217" i="2"/>
  <c r="E217" i="2" s="1"/>
  <c r="F217" i="2" s="1"/>
  <c r="C332" i="2" l="1"/>
  <c r="B333" i="2"/>
  <c r="D218" i="2"/>
  <c r="E218" i="2" s="1"/>
  <c r="F218" i="2" s="1"/>
  <c r="B334" i="2" l="1"/>
  <c r="C333" i="2"/>
  <c r="D219" i="2"/>
  <c r="E219" i="2" s="1"/>
  <c r="F219" i="2" s="1"/>
  <c r="C334" i="2" l="1"/>
  <c r="B335" i="2"/>
  <c r="D220" i="2"/>
  <c r="E220" i="2" s="1"/>
  <c r="F220" i="2" s="1"/>
  <c r="D221" i="2" l="1"/>
  <c r="B336" i="2"/>
  <c r="C335" i="2"/>
  <c r="E221" i="2" l="1"/>
  <c r="F221" i="2" s="1"/>
  <c r="G221" i="2"/>
  <c r="C336" i="2"/>
  <c r="B337" i="2"/>
  <c r="D222" i="2" l="1"/>
  <c r="B338" i="2"/>
  <c r="C337" i="2"/>
  <c r="E222" i="2" l="1"/>
  <c r="F222" i="2" s="1"/>
  <c r="C338" i="2"/>
  <c r="B339" i="2"/>
  <c r="D223" i="2" l="1"/>
  <c r="B340" i="2"/>
  <c r="C339" i="2"/>
  <c r="E223" i="2" l="1"/>
  <c r="F223" i="2" s="1"/>
  <c r="C340" i="2"/>
  <c r="B341" i="2"/>
  <c r="D224" i="2" l="1"/>
  <c r="B342" i="2"/>
  <c r="C341" i="2"/>
  <c r="E224" i="2" l="1"/>
  <c r="F224" i="2" s="1"/>
  <c r="C342" i="2"/>
  <c r="B343" i="2"/>
  <c r="D225" i="2" l="1"/>
  <c r="B344" i="2"/>
  <c r="C343" i="2"/>
  <c r="E225" i="2" l="1"/>
  <c r="F225" i="2" s="1"/>
  <c r="C344" i="2"/>
  <c r="B345" i="2"/>
  <c r="D226" i="2" l="1"/>
  <c r="B346" i="2"/>
  <c r="C345" i="2"/>
  <c r="E226" i="2" l="1"/>
  <c r="F226" i="2" s="1"/>
  <c r="C346" i="2"/>
  <c r="B347" i="2"/>
  <c r="D227" i="2" l="1"/>
  <c r="E227" i="2" s="1"/>
  <c r="F227" i="2" s="1"/>
  <c r="B348" i="2"/>
  <c r="C347" i="2"/>
  <c r="D228" i="2" l="1"/>
  <c r="E228" i="2" s="1"/>
  <c r="F228" i="2" s="1"/>
  <c r="C348" i="2"/>
  <c r="B349" i="2"/>
  <c r="D229" i="2" l="1"/>
  <c r="E229" i="2" s="1"/>
  <c r="F229" i="2" s="1"/>
  <c r="B350" i="2"/>
  <c r="C349" i="2"/>
  <c r="D230" i="2" l="1"/>
  <c r="E230" i="2" s="1"/>
  <c r="F230" i="2" s="1"/>
  <c r="C350" i="2"/>
  <c r="B351" i="2"/>
  <c r="D231" i="2" l="1"/>
  <c r="E231" i="2" s="1"/>
  <c r="F231" i="2" s="1"/>
  <c r="B352" i="2"/>
  <c r="C351" i="2"/>
  <c r="D232" i="2" l="1"/>
  <c r="E232" i="2" s="1"/>
  <c r="F232" i="2" s="1"/>
  <c r="C352" i="2"/>
  <c r="B353" i="2"/>
  <c r="D233" i="2" l="1"/>
  <c r="B354" i="2"/>
  <c r="C353" i="2"/>
  <c r="E233" i="2" l="1"/>
  <c r="F233" i="2" s="1"/>
  <c r="G233" i="2"/>
  <c r="C354" i="2"/>
  <c r="B355" i="2"/>
  <c r="D234" i="2" l="1"/>
  <c r="B356" i="2"/>
  <c r="C355" i="2"/>
  <c r="E234" i="2" l="1"/>
  <c r="F234" i="2" s="1"/>
  <c r="C356" i="2"/>
  <c r="B357" i="2"/>
  <c r="D235" i="2" l="1"/>
  <c r="B358" i="2"/>
  <c r="C357" i="2"/>
  <c r="E235" i="2" l="1"/>
  <c r="F235" i="2" s="1"/>
  <c r="C358" i="2"/>
  <c r="B359" i="2"/>
  <c r="D236" i="2" l="1"/>
  <c r="B360" i="2"/>
  <c r="C359" i="2"/>
  <c r="E236" i="2" l="1"/>
  <c r="F236" i="2" s="1"/>
  <c r="C360" i="2"/>
  <c r="B361" i="2"/>
  <c r="D237" i="2" l="1"/>
  <c r="B362" i="2"/>
  <c r="C361" i="2"/>
  <c r="E237" i="2" l="1"/>
  <c r="F237" i="2" s="1"/>
  <c r="C362" i="2"/>
  <c r="B363" i="2"/>
  <c r="D238" i="2" l="1"/>
  <c r="B364" i="2"/>
  <c r="C363" i="2"/>
  <c r="E238" i="2" l="1"/>
  <c r="F238" i="2" s="1"/>
  <c r="C364" i="2"/>
  <c r="B365" i="2"/>
  <c r="D239" i="2" l="1"/>
  <c r="E239" i="2" s="1"/>
  <c r="F239" i="2" s="1"/>
  <c r="B366" i="2"/>
  <c r="C365" i="2"/>
  <c r="D240" i="2" l="1"/>
  <c r="E240" i="2" s="1"/>
  <c r="F240" i="2" s="1"/>
  <c r="C366" i="2"/>
  <c r="B367" i="2"/>
  <c r="D241" i="2" l="1"/>
  <c r="E241" i="2" s="1"/>
  <c r="F241" i="2" s="1"/>
  <c r="B368" i="2"/>
  <c r="C367" i="2"/>
  <c r="D242" i="2" l="1"/>
  <c r="E242" i="2" s="1"/>
  <c r="F242" i="2" s="1"/>
  <c r="C368" i="2"/>
  <c r="B369" i="2"/>
  <c r="D243" i="2" l="1"/>
  <c r="E243" i="2" s="1"/>
  <c r="F243" i="2" s="1"/>
  <c r="B370" i="2"/>
  <c r="C369" i="2"/>
  <c r="D244" i="2" l="1"/>
  <c r="E244" i="2" s="1"/>
  <c r="F244" i="2" s="1"/>
  <c r="C370" i="2"/>
  <c r="B371" i="2"/>
  <c r="D245" i="2" l="1"/>
  <c r="B372" i="2"/>
  <c r="C371" i="2"/>
  <c r="E245" i="2" l="1"/>
  <c r="F245" i="2" s="1"/>
  <c r="G245" i="2"/>
  <c r="C372" i="2"/>
  <c r="B373" i="2"/>
  <c r="D246" i="2" l="1"/>
  <c r="B374" i="2"/>
  <c r="C373" i="2"/>
  <c r="E246" i="2" l="1"/>
  <c r="F246" i="2" s="1"/>
  <c r="C374" i="2"/>
  <c r="B375" i="2"/>
  <c r="D247" i="2" l="1"/>
  <c r="B376" i="2"/>
  <c r="C375" i="2"/>
  <c r="E247" i="2" l="1"/>
  <c r="F247" i="2" s="1"/>
  <c r="C376" i="2"/>
  <c r="B377" i="2"/>
  <c r="C377" i="2" s="1"/>
  <c r="D248" i="2" l="1"/>
  <c r="E248" i="2" l="1"/>
  <c r="F248" i="2" s="1"/>
  <c r="D249" i="2" l="1"/>
  <c r="E249" i="2" l="1"/>
  <c r="F249" i="2" s="1"/>
  <c r="D250" i="2" l="1"/>
  <c r="E250" i="2" l="1"/>
  <c r="F250" i="2" s="1"/>
  <c r="D251" i="2" l="1"/>
  <c r="E251" i="2" s="1"/>
  <c r="F251" i="2" s="1"/>
  <c r="D252" i="2" l="1"/>
  <c r="E252" i="2" s="1"/>
  <c r="F252" i="2" s="1"/>
  <c r="D253" i="2" l="1"/>
  <c r="E253" i="2" s="1"/>
  <c r="F253" i="2" s="1"/>
  <c r="D254" i="2" l="1"/>
  <c r="E254" i="2" s="1"/>
  <c r="F254" i="2" s="1"/>
  <c r="D255" i="2" l="1"/>
  <c r="E255" i="2" s="1"/>
  <c r="F255" i="2" s="1"/>
  <c r="D256" i="2" l="1"/>
  <c r="E256" i="2" s="1"/>
  <c r="F256" i="2" s="1"/>
  <c r="D257" i="2" l="1"/>
  <c r="E257" i="2" l="1"/>
  <c r="F257" i="2" s="1"/>
  <c r="G257" i="2"/>
  <c r="D258" i="2" l="1"/>
  <c r="E258" i="2" l="1"/>
  <c r="F258" i="2" s="1"/>
  <c r="D259" i="2" l="1"/>
  <c r="E259" i="2" l="1"/>
  <c r="F259" i="2" s="1"/>
  <c r="D260" i="2" l="1"/>
  <c r="E260" i="2" l="1"/>
  <c r="F260" i="2" s="1"/>
  <c r="D261" i="2" l="1"/>
  <c r="E261" i="2" l="1"/>
  <c r="F261" i="2" s="1"/>
  <c r="D262" i="2" l="1"/>
  <c r="E262" i="2" l="1"/>
  <c r="F262" i="2" s="1"/>
  <c r="D263" i="2" l="1"/>
  <c r="E263" i="2" s="1"/>
  <c r="F263" i="2" s="1"/>
  <c r="D264" i="2" l="1"/>
  <c r="E264" i="2" s="1"/>
  <c r="F264" i="2" s="1"/>
  <c r="D265" i="2" l="1"/>
  <c r="E265" i="2" s="1"/>
  <c r="F265" i="2" s="1"/>
  <c r="D266" i="2" l="1"/>
  <c r="E266" i="2" s="1"/>
  <c r="F266" i="2" s="1"/>
  <c r="D267" i="2" l="1"/>
  <c r="E267" i="2" s="1"/>
  <c r="F267" i="2" s="1"/>
  <c r="D268" i="2" l="1"/>
  <c r="E268" i="2" s="1"/>
  <c r="F268" i="2" s="1"/>
  <c r="D269" i="2" l="1"/>
  <c r="E269" i="2" l="1"/>
  <c r="F269" i="2" s="1"/>
  <c r="G269" i="2"/>
  <c r="D270" i="2" l="1"/>
  <c r="E270" i="2" l="1"/>
  <c r="F270" i="2" s="1"/>
  <c r="D271" i="2" l="1"/>
  <c r="E271" i="2" l="1"/>
  <c r="F271" i="2" s="1"/>
  <c r="D272" i="2" l="1"/>
  <c r="E272" i="2" l="1"/>
  <c r="F272" i="2" s="1"/>
  <c r="D273" i="2" l="1"/>
  <c r="E273" i="2" l="1"/>
  <c r="F273" i="2" s="1"/>
  <c r="D274" i="2" l="1"/>
  <c r="E274" i="2" l="1"/>
  <c r="F274" i="2" s="1"/>
  <c r="D275" i="2" l="1"/>
  <c r="E275" i="2" s="1"/>
  <c r="F275" i="2" s="1"/>
  <c r="D276" i="2" l="1"/>
  <c r="E276" i="2" s="1"/>
  <c r="F276" i="2" s="1"/>
  <c r="D277" i="2" l="1"/>
  <c r="E277" i="2" s="1"/>
  <c r="F277" i="2" s="1"/>
  <c r="D278" i="2" l="1"/>
  <c r="E278" i="2" s="1"/>
  <c r="F278" i="2" s="1"/>
  <c r="D279" i="2" l="1"/>
  <c r="E279" i="2" s="1"/>
  <c r="F279" i="2" s="1"/>
  <c r="D280" i="2" l="1"/>
  <c r="E280" i="2" s="1"/>
  <c r="F280" i="2" s="1"/>
  <c r="D281" i="2" l="1"/>
  <c r="E281" i="2" l="1"/>
  <c r="F281" i="2" s="1"/>
  <c r="G281" i="2"/>
  <c r="D282" i="2" l="1"/>
  <c r="E282" i="2" l="1"/>
  <c r="F282" i="2" s="1"/>
  <c r="D283" i="2" l="1"/>
  <c r="E283" i="2" l="1"/>
  <c r="F283" i="2" s="1"/>
  <c r="D284" i="2" l="1"/>
  <c r="E284" i="2" l="1"/>
  <c r="F284" i="2" s="1"/>
  <c r="D285" i="2" l="1"/>
  <c r="E285" i="2" l="1"/>
  <c r="F285" i="2" s="1"/>
  <c r="D286" i="2" l="1"/>
  <c r="E286" i="2" l="1"/>
  <c r="F286" i="2" s="1"/>
  <c r="D287" i="2" l="1"/>
  <c r="E287" i="2" s="1"/>
  <c r="F287" i="2" s="1"/>
  <c r="D288" i="2" l="1"/>
  <c r="E288" i="2" s="1"/>
  <c r="F288" i="2" s="1"/>
  <c r="D289" i="2" l="1"/>
  <c r="E289" i="2" s="1"/>
  <c r="F289" i="2" s="1"/>
  <c r="D290" i="2" l="1"/>
  <c r="E290" i="2" s="1"/>
  <c r="F290" i="2" s="1"/>
  <c r="D291" i="2" l="1"/>
  <c r="E291" i="2" s="1"/>
  <c r="F291" i="2" s="1"/>
  <c r="D292" i="2" l="1"/>
  <c r="E292" i="2" s="1"/>
  <c r="F292" i="2" s="1"/>
  <c r="D293" i="2" l="1"/>
  <c r="E293" i="2" l="1"/>
  <c r="F293" i="2" s="1"/>
  <c r="G293" i="2"/>
  <c r="D294" i="2" l="1"/>
  <c r="E294" i="2" l="1"/>
  <c r="F294" i="2" s="1"/>
  <c r="D295" i="2" l="1"/>
  <c r="E295" i="2" l="1"/>
  <c r="F295" i="2" s="1"/>
  <c r="D296" i="2" l="1"/>
  <c r="E296" i="2" l="1"/>
  <c r="F296" i="2" s="1"/>
  <c r="D297" i="2" l="1"/>
  <c r="E297" i="2" l="1"/>
  <c r="F297" i="2" s="1"/>
  <c r="D298" i="2" l="1"/>
  <c r="E298" i="2" l="1"/>
  <c r="F298" i="2" s="1"/>
  <c r="D299" i="2" l="1"/>
  <c r="E299" i="2" s="1"/>
  <c r="F299" i="2" s="1"/>
  <c r="D300" i="2" l="1"/>
  <c r="E300" i="2" s="1"/>
  <c r="F300" i="2" s="1"/>
  <c r="D301" i="2" l="1"/>
  <c r="E301" i="2" s="1"/>
  <c r="F301" i="2" s="1"/>
  <c r="D302" i="2" l="1"/>
  <c r="E302" i="2" s="1"/>
  <c r="F302" i="2" s="1"/>
  <c r="D303" i="2" l="1"/>
  <c r="E303" i="2" s="1"/>
  <c r="F303" i="2" s="1"/>
  <c r="D304" i="2" l="1"/>
  <c r="E304" i="2" s="1"/>
  <c r="F304" i="2" s="1"/>
  <c r="D305" i="2" l="1"/>
  <c r="E305" i="2" l="1"/>
  <c r="F305" i="2" s="1"/>
  <c r="G305" i="2"/>
  <c r="D306" i="2" l="1"/>
  <c r="E306" i="2" l="1"/>
  <c r="F306" i="2" s="1"/>
  <c r="D307" i="2" l="1"/>
  <c r="E307" i="2" l="1"/>
  <c r="F307" i="2" s="1"/>
  <c r="D308" i="2" l="1"/>
  <c r="E308" i="2" l="1"/>
  <c r="F308" i="2" s="1"/>
  <c r="D309" i="2" l="1"/>
  <c r="E309" i="2" l="1"/>
  <c r="F309" i="2" s="1"/>
  <c r="D310" i="2" l="1"/>
  <c r="E310" i="2" l="1"/>
  <c r="F310" i="2" s="1"/>
  <c r="D311" i="2" l="1"/>
  <c r="E311" i="2" s="1"/>
  <c r="F311" i="2" s="1"/>
  <c r="D312" i="2" l="1"/>
  <c r="E312" i="2" s="1"/>
  <c r="F312" i="2" s="1"/>
  <c r="D313" i="2" l="1"/>
  <c r="E313" i="2" s="1"/>
  <c r="F313" i="2" s="1"/>
  <c r="D314" i="2" l="1"/>
  <c r="E314" i="2" s="1"/>
  <c r="F314" i="2" s="1"/>
  <c r="D315" i="2" l="1"/>
  <c r="E315" i="2" s="1"/>
  <c r="F315" i="2" s="1"/>
  <c r="D316" i="2" l="1"/>
  <c r="E316" i="2" s="1"/>
  <c r="F316" i="2" s="1"/>
  <c r="D317" i="2" l="1"/>
  <c r="E317" i="2" l="1"/>
  <c r="G317" i="2"/>
  <c r="E318" i="2" l="1"/>
  <c r="F317" i="2"/>
  <c r="F318" i="2" l="1"/>
  <c r="D318" i="2"/>
  <c r="F319" i="2" l="1"/>
  <c r="D319" i="2"/>
  <c r="F320" i="2" l="1"/>
  <c r="D320" i="2"/>
  <c r="F321" i="2" l="1"/>
  <c r="D321" i="2"/>
  <c r="F322" i="2" l="1"/>
  <c r="D322" i="2"/>
  <c r="F323" i="2" l="1"/>
  <c r="D323" i="2"/>
  <c r="F324" i="2" l="1"/>
  <c r="D324" i="2"/>
  <c r="F325" i="2" l="1"/>
  <c r="D325" i="2"/>
  <c r="F326" i="2" l="1"/>
  <c r="D326" i="2"/>
  <c r="F327" i="2" l="1"/>
  <c r="D328" i="2" s="1"/>
  <c r="D327" i="2"/>
</calcChain>
</file>

<file path=xl/sharedStrings.xml><?xml version="1.0" encoding="utf-8"?>
<sst xmlns="http://schemas.openxmlformats.org/spreadsheetml/2006/main" count="36" uniqueCount="32">
  <si>
    <t>anni dilazione pagamento</t>
  </si>
  <si>
    <t xml:space="preserve">tasso interesse </t>
  </si>
  <si>
    <t xml:space="preserve">importo interessi </t>
  </si>
  <si>
    <t>totale capitale + interessi</t>
  </si>
  <si>
    <t>prezzo vendita</t>
  </si>
  <si>
    <t>Attualizzazione</t>
  </si>
  <si>
    <t>Valore equivalente</t>
  </si>
  <si>
    <t xml:space="preserve"> </t>
  </si>
  <si>
    <t>tasso attualizzazione</t>
  </si>
  <si>
    <t xml:space="preserve">         PIANO DI AMMORTAMENTO A RATE COSTANTI</t>
  </si>
  <si>
    <t>CAPITALE</t>
  </si>
  <si>
    <t>TASSO NOMINALE</t>
  </si>
  <si>
    <t>TASSO PREAMMORTAMENTO</t>
  </si>
  <si>
    <t>NUMERO RATE</t>
  </si>
  <si>
    <t>di cui PREAMMORTAMENTO</t>
  </si>
  <si>
    <t xml:space="preserve">RATA </t>
  </si>
  <si>
    <t>(totale rata annuale)</t>
  </si>
  <si>
    <t>PERIODICITA'</t>
  </si>
  <si>
    <t>MENSILE</t>
  </si>
  <si>
    <t>TASSO PERIODALE</t>
  </si>
  <si>
    <t>TASSO EFFETTIVO</t>
  </si>
  <si>
    <t>Nr</t>
  </si>
  <si>
    <t>IMPORTO</t>
  </si>
  <si>
    <t>QUOTA</t>
  </si>
  <si>
    <t>DEBITO</t>
  </si>
  <si>
    <t>rata</t>
  </si>
  <si>
    <t>RATA</t>
  </si>
  <si>
    <t>INTERESSI</t>
  </si>
  <si>
    <t>RESIDUO</t>
  </si>
  <si>
    <t>Somma interessi</t>
  </si>
  <si>
    <t>Vendita Lotto C - MODELLO calcolo valore equivalente</t>
  </si>
  <si>
    <t>Condizioni base di gara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</si>
</sst>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€&quot;\ #,##0.00;[Red]\-&quot;€&quot;\ #,##0.00"/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#,##0.00_);\(#,##0.00\)"/>
    <numFmt numFmtId="166" formatCode="#,##0_);\(#,##0\)"/>
    <numFmt numFmtId="167" formatCode="0.0000%"/>
    <numFmt numFmtId="168" formatCode="_-* #,##0.00_-;\-* #,##0.00_-;_-* &quot;-&quot;_-;_-@_-"/>
    <numFmt numFmtId="169" formatCode="&quot;€&quot;\ #,##0.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MT"/>
    </font>
    <font>
      <b/>
      <sz val="12"/>
      <name val="Arial MT"/>
    </font>
    <font>
      <sz val="10"/>
      <color indexed="12"/>
      <name val="Arial MT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2" fillId="0" borderId="0"/>
  </cellStyleXfs>
  <cellXfs count="47">
    <xf numFmtId="0" fontId="0" fillId="0" borderId="0" xfId="0"/>
    <xf numFmtId="43" fontId="0" fillId="0" borderId="0" xfId="1" applyFont="1"/>
    <xf numFmtId="0" fontId="0" fillId="0" borderId="1" xfId="0" applyBorder="1"/>
    <xf numFmtId="10" fontId="0" fillId="0" borderId="1" xfId="0" applyNumberFormat="1" applyBorder="1"/>
    <xf numFmtId="8" fontId="0" fillId="0" borderId="1" xfId="0" applyNumberFormat="1" applyBorder="1"/>
    <xf numFmtId="0" fontId="0" fillId="0" borderId="1" xfId="0" applyBorder="1" applyAlignment="1">
      <alignment horizontal="center"/>
    </xf>
    <xf numFmtId="43" fontId="0" fillId="0" borderId="1" xfId="1" applyFont="1" applyBorder="1"/>
    <xf numFmtId="43" fontId="0" fillId="0" borderId="1" xfId="0" applyNumberFormat="1" applyBorder="1"/>
    <xf numFmtId="164" fontId="0" fillId="0" borderId="0" xfId="0" applyNumberFormat="1"/>
    <xf numFmtId="164" fontId="2" fillId="0" borderId="8" xfId="3" applyBorder="1"/>
    <xf numFmtId="164" fontId="2" fillId="0" borderId="0" xfId="3" applyBorder="1" applyAlignment="1" applyProtection="1">
      <alignment horizontal="left"/>
    </xf>
    <xf numFmtId="164" fontId="2" fillId="0" borderId="0" xfId="3"/>
    <xf numFmtId="165" fontId="4" fillId="0" borderId="0" xfId="3" applyNumberFormat="1" applyFont="1" applyBorder="1" applyProtection="1">
      <protection locked="0"/>
    </xf>
    <xf numFmtId="166" fontId="2" fillId="0" borderId="9" xfId="3" applyNumberFormat="1" applyBorder="1" applyProtection="1"/>
    <xf numFmtId="167" fontId="4" fillId="0" borderId="0" xfId="3" applyNumberFormat="1" applyFont="1" applyBorder="1" applyProtection="1">
      <protection locked="0"/>
    </xf>
    <xf numFmtId="164" fontId="4" fillId="0" borderId="0" xfId="3" applyFont="1" applyBorder="1" applyProtection="1">
      <protection locked="0"/>
    </xf>
    <xf numFmtId="164" fontId="2" fillId="0" borderId="9" xfId="3" applyBorder="1"/>
    <xf numFmtId="164" fontId="2" fillId="0" borderId="0" xfId="3" applyFont="1" applyBorder="1" applyAlignment="1" applyProtection="1">
      <alignment horizontal="left"/>
    </xf>
    <xf numFmtId="166" fontId="2" fillId="0" borderId="0" xfId="3" applyNumberFormat="1" applyBorder="1" applyProtection="1"/>
    <xf numFmtId="164" fontId="2" fillId="0" borderId="0" xfId="3" quotePrefix="1" applyBorder="1" applyAlignment="1" applyProtection="1">
      <alignment horizontal="left"/>
    </xf>
    <xf numFmtId="164" fontId="2" fillId="0" borderId="9" xfId="3" applyFont="1" applyBorder="1"/>
    <xf numFmtId="167" fontId="2" fillId="0" borderId="0" xfId="3" applyNumberFormat="1" applyBorder="1" applyProtection="1"/>
    <xf numFmtId="164" fontId="2" fillId="0" borderId="5" xfId="3" applyBorder="1"/>
    <xf numFmtId="164" fontId="2" fillId="0" borderId="6" xfId="3" applyBorder="1"/>
    <xf numFmtId="164" fontId="2" fillId="0" borderId="7" xfId="3" applyBorder="1"/>
    <xf numFmtId="164" fontId="2" fillId="0" borderId="10" xfId="3" applyBorder="1" applyAlignment="1" applyProtection="1">
      <alignment horizontal="left"/>
    </xf>
    <xf numFmtId="164" fontId="2" fillId="0" borderId="10" xfId="3" applyBorder="1" applyAlignment="1" applyProtection="1">
      <alignment horizontal="center"/>
    </xf>
    <xf numFmtId="164" fontId="2" fillId="0" borderId="11" xfId="3" applyBorder="1" applyAlignment="1" applyProtection="1">
      <alignment horizontal="left"/>
    </xf>
    <xf numFmtId="164" fontId="2" fillId="0" borderId="11" xfId="3" applyBorder="1" applyAlignment="1" applyProtection="1">
      <alignment horizontal="center"/>
    </xf>
    <xf numFmtId="164" fontId="2" fillId="0" borderId="10" xfId="3" applyBorder="1" applyProtection="1"/>
    <xf numFmtId="166" fontId="2" fillId="0" borderId="10" xfId="3" applyNumberFormat="1" applyBorder="1" applyProtection="1"/>
    <xf numFmtId="164" fontId="2" fillId="0" borderId="12" xfId="3" applyBorder="1" applyProtection="1"/>
    <xf numFmtId="166" fontId="2" fillId="0" borderId="12" xfId="3" applyNumberFormat="1" applyBorder="1" applyProtection="1"/>
    <xf numFmtId="168" fontId="0" fillId="0" borderId="0" xfId="2" applyNumberFormat="1" applyFont="1"/>
    <xf numFmtId="41" fontId="2" fillId="0" borderId="12" xfId="2" applyFont="1" applyBorder="1" applyProtection="1"/>
    <xf numFmtId="166" fontId="2" fillId="0" borderId="11" xfId="3" applyNumberFormat="1" applyBorder="1" applyProtection="1"/>
    <xf numFmtId="41" fontId="2" fillId="0" borderId="11" xfId="2" applyFont="1" applyBorder="1" applyProtection="1"/>
    <xf numFmtId="41" fontId="0" fillId="0" borderId="0" xfId="2" applyFont="1"/>
    <xf numFmtId="164" fontId="0" fillId="0" borderId="0" xfId="0" applyNumberFormat="1" applyFill="1"/>
    <xf numFmtId="169" fontId="5" fillId="0" borderId="0" xfId="0" applyNumberFormat="1" applyFont="1"/>
    <xf numFmtId="164" fontId="5" fillId="0" borderId="0" xfId="0" applyNumberFormat="1" applyFont="1"/>
    <xf numFmtId="164" fontId="3" fillId="0" borderId="2" xfId="3" applyFont="1" applyBorder="1" applyAlignment="1" applyProtection="1">
      <alignment horizontal="center"/>
    </xf>
    <xf numFmtId="164" fontId="3" fillId="0" borderId="3" xfId="3" applyFont="1" applyBorder="1" applyAlignment="1" applyProtection="1">
      <alignment horizontal="center"/>
    </xf>
    <xf numFmtId="164" fontId="3" fillId="0" borderId="4" xfId="3" applyFont="1" applyBorder="1" applyAlignment="1" applyProtection="1">
      <alignment horizontal="center"/>
    </xf>
    <xf numFmtId="164" fontId="2" fillId="0" borderId="5" xfId="3" applyBorder="1" applyAlignment="1" applyProtection="1">
      <alignment horizontal="center"/>
    </xf>
    <xf numFmtId="164" fontId="2" fillId="0" borderId="6" xfId="3" applyBorder="1" applyAlignment="1" applyProtection="1">
      <alignment horizontal="center"/>
    </xf>
    <xf numFmtId="164" fontId="2" fillId="0" borderId="7" xfId="3" applyBorder="1" applyAlignment="1" applyProtection="1">
      <alignment horizontal="center"/>
    </xf>
  </cellXfs>
  <cellStyles count="4">
    <cellStyle name="Migliaia" xfId="1" builtinId="3"/>
    <cellStyle name="Migliaia [0]" xfId="2" builtinId="6"/>
    <cellStyle name="Normale" xfId="0" builtinId="0"/>
    <cellStyle name="Normale_Piano amm artigiancassa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workbookViewId="0">
      <selection activeCell="C17" sqref="C17"/>
    </sheetView>
  </sheetViews>
  <sheetFormatPr defaultRowHeight="14.4"/>
  <cols>
    <col min="1" max="1" width="23.109375" customWidth="1"/>
    <col min="2" max="2" width="18" customWidth="1"/>
    <col min="3" max="3" width="23" customWidth="1"/>
    <col min="4" max="4" width="26.109375" customWidth="1"/>
    <col min="5" max="5" width="17.88671875" customWidth="1"/>
    <col min="6" max="6" width="23.5546875" customWidth="1"/>
    <col min="9" max="9" width="9.5546875" bestFit="1" customWidth="1"/>
  </cols>
  <sheetData>
    <row r="1" spans="1:7">
      <c r="A1" t="s">
        <v>30</v>
      </c>
    </row>
    <row r="3" spans="1:7">
      <c r="A3" s="2"/>
      <c r="B3" s="2" t="s">
        <v>4</v>
      </c>
      <c r="C3" s="2" t="s">
        <v>1</v>
      </c>
      <c r="D3" s="2" t="s">
        <v>0</v>
      </c>
      <c r="E3" s="2" t="s">
        <v>2</v>
      </c>
      <c r="F3" s="2" t="s">
        <v>3</v>
      </c>
    </row>
    <row r="4" spans="1:7">
      <c r="A4" s="2" t="s">
        <v>31</v>
      </c>
      <c r="B4" s="6">
        <v>407308</v>
      </c>
      <c r="C4" s="3">
        <f>0.8%</f>
        <v>8.0000000000000002E-3</v>
      </c>
      <c r="D4" s="2">
        <v>7</v>
      </c>
      <c r="E4" s="7">
        <f>'ammortamento BASE GARA'!H101</f>
        <v>8735.0852905990123</v>
      </c>
      <c r="F4" s="7">
        <f>B4+E4</f>
        <v>416043.08529059903</v>
      </c>
    </row>
    <row r="5" spans="1:7">
      <c r="A5" s="2"/>
      <c r="B5" s="2"/>
      <c r="C5" s="2"/>
      <c r="D5" s="2"/>
      <c r="E5" s="7"/>
      <c r="F5" s="7"/>
    </row>
    <row r="8" spans="1:7">
      <c r="B8" s="5" t="s">
        <v>5</v>
      </c>
      <c r="C8" s="5" t="s">
        <v>8</v>
      </c>
      <c r="D8" s="5" t="s">
        <v>6</v>
      </c>
    </row>
    <row r="9" spans="1:7">
      <c r="A9" s="2" t="s">
        <v>31</v>
      </c>
      <c r="B9" s="2"/>
      <c r="C9" s="3">
        <v>8.3999999999999995E-3</v>
      </c>
      <c r="D9" s="4">
        <f>NPV(C9,F4)</f>
        <v>412577.43483796017</v>
      </c>
    </row>
    <row r="10" spans="1:7">
      <c r="A10" s="2"/>
      <c r="B10" s="2"/>
      <c r="C10" s="2"/>
      <c r="D10" s="2"/>
      <c r="G10" t="s">
        <v>7</v>
      </c>
    </row>
    <row r="18" spans="10:10">
      <c r="J18" t="s">
        <v>7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7"/>
  <sheetViews>
    <sheetView workbookViewId="0">
      <selection activeCell="H24" sqref="H24"/>
    </sheetView>
  </sheetViews>
  <sheetFormatPr defaultRowHeight="14.4"/>
  <cols>
    <col min="5" max="5" width="10.6640625" bestFit="1" customWidth="1"/>
    <col min="6" max="6" width="28.88671875" customWidth="1"/>
    <col min="7" max="7" width="12.6640625" bestFit="1" customWidth="1"/>
    <col min="8" max="8" width="12.33203125" bestFit="1" customWidth="1"/>
  </cols>
  <sheetData>
    <row r="1" spans="1:11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15.6">
      <c r="A2" s="8"/>
      <c r="B2" s="41" t="s">
        <v>9</v>
      </c>
      <c r="C2" s="42"/>
      <c r="D2" s="42"/>
      <c r="E2" s="42"/>
      <c r="F2" s="43"/>
      <c r="G2" s="8"/>
      <c r="H2" s="8"/>
      <c r="I2" s="8"/>
      <c r="J2" s="8"/>
      <c r="K2" s="8"/>
    </row>
    <row r="3" spans="1:11">
      <c r="A3" s="8"/>
      <c r="B3" s="44"/>
      <c r="C3" s="45"/>
      <c r="D3" s="45"/>
      <c r="E3" s="45"/>
      <c r="F3" s="46"/>
      <c r="G3" s="8"/>
      <c r="H3" s="8"/>
      <c r="I3" s="8"/>
      <c r="J3" s="8"/>
      <c r="K3" s="8"/>
    </row>
    <row r="4" spans="1:11">
      <c r="A4" s="8"/>
      <c r="B4" s="9"/>
      <c r="C4" s="10" t="s">
        <v>10</v>
      </c>
      <c r="D4" s="11"/>
      <c r="E4" s="12">
        <f>'valori equivalenti'!B4-'valori equivalenti'!B4*0.25</f>
        <v>305481</v>
      </c>
      <c r="F4" s="13"/>
      <c r="G4" s="8"/>
      <c r="H4" s="8"/>
      <c r="I4" s="8"/>
      <c r="J4" s="8"/>
      <c r="K4" s="8"/>
    </row>
    <row r="5" spans="1:11">
      <c r="A5" s="8"/>
      <c r="B5" s="9"/>
      <c r="C5" s="10" t="s">
        <v>11</v>
      </c>
      <c r="D5" s="11"/>
      <c r="E5" s="14">
        <f>0.8%</f>
        <v>8.0000000000000002E-3</v>
      </c>
      <c r="F5" s="13"/>
      <c r="G5" s="8"/>
      <c r="H5" s="8"/>
      <c r="I5" s="8"/>
      <c r="J5" s="8"/>
      <c r="K5" s="8"/>
    </row>
    <row r="6" spans="1:11">
      <c r="A6" s="8"/>
      <c r="B6" s="9"/>
      <c r="C6" s="10" t="s">
        <v>12</v>
      </c>
      <c r="D6" s="11"/>
      <c r="E6" s="14">
        <v>0</v>
      </c>
      <c r="F6" s="13"/>
      <c r="G6" s="8"/>
      <c r="H6" s="8"/>
      <c r="I6" s="8"/>
      <c r="J6" s="8"/>
      <c r="K6" s="8"/>
    </row>
    <row r="7" spans="1:11">
      <c r="A7" s="8"/>
      <c r="B7" s="9"/>
      <c r="C7" s="10" t="s">
        <v>13</v>
      </c>
      <c r="D7" s="11"/>
      <c r="E7" s="15">
        <f>12*'valori equivalenti'!D4</f>
        <v>84</v>
      </c>
      <c r="F7" s="16"/>
      <c r="G7" s="8"/>
      <c r="H7" s="8"/>
      <c r="I7" s="8"/>
      <c r="J7" s="8"/>
      <c r="K7" s="8"/>
    </row>
    <row r="8" spans="1:11">
      <c r="A8" s="8"/>
      <c r="B8" s="9"/>
      <c r="C8" s="10" t="s">
        <v>14</v>
      </c>
      <c r="D8" s="11"/>
      <c r="E8" s="15"/>
      <c r="F8" s="16"/>
      <c r="G8" s="8"/>
      <c r="H8" s="8"/>
      <c r="I8" s="8"/>
      <c r="J8" s="8"/>
      <c r="K8" s="8"/>
    </row>
    <row r="9" spans="1:11">
      <c r="A9" s="8"/>
      <c r="B9" s="9"/>
      <c r="C9" s="17" t="s">
        <v>15</v>
      </c>
      <c r="D9" s="11"/>
      <c r="E9" s="18">
        <f>PMT(E12,E7-E8,-E4)</f>
        <v>3740.6676820309408</v>
      </c>
      <c r="F9" s="16"/>
      <c r="G9" s="8"/>
      <c r="H9" s="8"/>
      <c r="I9" s="8"/>
      <c r="J9" s="8"/>
      <c r="K9" s="8"/>
    </row>
    <row r="10" spans="1:11">
      <c r="A10" s="8"/>
      <c r="B10" s="9"/>
      <c r="C10" s="19" t="s">
        <v>16</v>
      </c>
      <c r="D10" s="11"/>
      <c r="E10" s="18">
        <f>E9*E11</f>
        <v>44888.012184371291</v>
      </c>
      <c r="F10" s="13"/>
      <c r="G10" s="8"/>
      <c r="H10" s="8"/>
      <c r="I10" s="8"/>
      <c r="J10" s="8"/>
      <c r="K10" s="8"/>
    </row>
    <row r="11" spans="1:11">
      <c r="A11" s="8"/>
      <c r="B11" s="9"/>
      <c r="C11" s="10" t="s">
        <v>17</v>
      </c>
      <c r="D11" s="11"/>
      <c r="E11" s="15">
        <v>12</v>
      </c>
      <c r="F11" s="20" t="s">
        <v>18</v>
      </c>
      <c r="G11" s="8"/>
      <c r="H11" s="8"/>
      <c r="I11" s="8"/>
      <c r="J11" s="8"/>
      <c r="K11" s="8"/>
    </row>
    <row r="12" spans="1:11">
      <c r="A12" s="8"/>
      <c r="B12" s="9"/>
      <c r="C12" s="10" t="s">
        <v>19</v>
      </c>
      <c r="D12" s="11"/>
      <c r="E12" s="21">
        <f>E5/E11</f>
        <v>6.6666666666666664E-4</v>
      </c>
      <c r="F12" s="16"/>
      <c r="G12" s="8"/>
      <c r="H12" s="8"/>
      <c r="I12" s="8"/>
      <c r="J12" s="8"/>
      <c r="K12" s="8"/>
    </row>
    <row r="13" spans="1:11">
      <c r="A13" s="8"/>
      <c r="B13" s="9"/>
      <c r="C13" s="10" t="s">
        <v>20</v>
      </c>
      <c r="D13" s="11"/>
      <c r="E13" s="21">
        <f>(1+E12)^E11-1</f>
        <v>8.0293986163995079E-3</v>
      </c>
      <c r="F13" s="16"/>
      <c r="G13" s="8"/>
      <c r="H13" s="8"/>
      <c r="I13" s="8"/>
      <c r="J13" s="8"/>
      <c r="K13" s="8"/>
    </row>
    <row r="14" spans="1:11">
      <c r="A14" s="8"/>
      <c r="B14" s="22"/>
      <c r="C14" s="23"/>
      <c r="D14" s="23"/>
      <c r="E14" s="23"/>
      <c r="F14" s="24"/>
      <c r="G14" s="8"/>
      <c r="H14" s="8"/>
      <c r="I14" s="8"/>
      <c r="J14" s="8"/>
      <c r="K14" s="8"/>
    </row>
    <row r="15" spans="1:11">
      <c r="A15" s="8"/>
      <c r="B15" s="25" t="s">
        <v>21</v>
      </c>
      <c r="C15" s="26" t="s">
        <v>22</v>
      </c>
      <c r="D15" s="26" t="s">
        <v>23</v>
      </c>
      <c r="E15" s="26" t="s">
        <v>23</v>
      </c>
      <c r="F15" s="26" t="s">
        <v>24</v>
      </c>
      <c r="G15" s="8"/>
      <c r="H15" s="8"/>
      <c r="I15" s="8"/>
      <c r="J15" s="8"/>
      <c r="K15" s="8"/>
    </row>
    <row r="16" spans="1:11">
      <c r="A16" s="8"/>
      <c r="B16" s="27" t="s">
        <v>25</v>
      </c>
      <c r="C16" s="28" t="s">
        <v>26</v>
      </c>
      <c r="D16" s="28" t="s">
        <v>27</v>
      </c>
      <c r="E16" s="28" t="s">
        <v>10</v>
      </c>
      <c r="F16" s="28" t="s">
        <v>28</v>
      </c>
      <c r="G16" s="8"/>
      <c r="H16" s="8"/>
      <c r="I16" s="8"/>
      <c r="J16" s="8"/>
      <c r="K16" s="8"/>
    </row>
    <row r="17" spans="1:11">
      <c r="A17" s="8"/>
      <c r="B17" s="29">
        <v>0</v>
      </c>
      <c r="C17" s="30"/>
      <c r="D17" s="30"/>
      <c r="E17" s="30"/>
      <c r="F17" s="30">
        <f>E4</f>
        <v>305481</v>
      </c>
      <c r="G17" s="8"/>
      <c r="H17" s="1"/>
      <c r="I17" s="8"/>
      <c r="J17" s="8"/>
      <c r="K17" s="8"/>
    </row>
    <row r="18" spans="1:11">
      <c r="A18" s="8"/>
      <c r="B18" s="31">
        <v>1</v>
      </c>
      <c r="C18" s="32">
        <f>IF(B18&gt;E$8,E$9,D18)</f>
        <v>3740.6676820309408</v>
      </c>
      <c r="D18" s="32">
        <f>IF(E$8&gt;=B18,F17*E$6/E$11,F17*E$12)</f>
        <v>203.654</v>
      </c>
      <c r="E18" s="32">
        <f>IF(E$8&gt;=B18,0,C18-D18)</f>
        <v>3537.0136820309408</v>
      </c>
      <c r="F18" s="32">
        <f>F17-E18</f>
        <v>301943.98631796904</v>
      </c>
      <c r="G18" s="8"/>
      <c r="H18" s="8"/>
      <c r="I18" s="8"/>
      <c r="J18" s="8"/>
      <c r="K18" s="8"/>
    </row>
    <row r="19" spans="1:11">
      <c r="A19" s="8"/>
      <c r="B19" s="31">
        <f t="shared" ref="B19:B82" si="0">B18+1</f>
        <v>2</v>
      </c>
      <c r="C19" s="32">
        <f>IF(B19&gt;E$8,E$9,D19)</f>
        <v>3740.6676820309408</v>
      </c>
      <c r="D19" s="32">
        <f>IF(E$8&gt;=B19,F18*E$6/E$11,F18*E$12)</f>
        <v>201.29599087864602</v>
      </c>
      <c r="E19" s="32">
        <f t="shared" ref="E19:E82" si="1">IF(E$8&gt;=B19,0,C19-D19)</f>
        <v>3539.3716911522947</v>
      </c>
      <c r="F19" s="32">
        <f t="shared" ref="F19:F82" si="2">F18-E19</f>
        <v>298404.61462681676</v>
      </c>
      <c r="G19" s="8"/>
      <c r="H19" s="1"/>
      <c r="I19" s="8"/>
      <c r="J19" s="8"/>
      <c r="K19" s="8"/>
    </row>
    <row r="20" spans="1:11">
      <c r="A20" s="8"/>
      <c r="B20" s="31">
        <f t="shared" si="0"/>
        <v>3</v>
      </c>
      <c r="C20" s="32">
        <f>IF(B20&gt;E$8,E$9,D20)</f>
        <v>3740.6676820309408</v>
      </c>
      <c r="D20" s="32">
        <f>IF(E$8&gt;=B20,F19*E$5/E$11,F19*E$12)</f>
        <v>198.93640975121116</v>
      </c>
      <c r="E20" s="32">
        <f t="shared" si="1"/>
        <v>3541.7312722797296</v>
      </c>
      <c r="F20" s="32">
        <f t="shared" si="2"/>
        <v>294862.88335453701</v>
      </c>
      <c r="G20" s="8"/>
      <c r="H20" s="8"/>
      <c r="I20" s="8"/>
      <c r="J20" s="8"/>
      <c r="K20" s="8"/>
    </row>
    <row r="21" spans="1:11">
      <c r="A21" s="8"/>
      <c r="B21" s="31">
        <f t="shared" si="0"/>
        <v>4</v>
      </c>
      <c r="C21" s="32">
        <f>IF(B21&gt;E$8,E$9,D21)</f>
        <v>3740.6676820309408</v>
      </c>
      <c r="D21" s="32">
        <f t="shared" ref="D21:D84" si="3">IF(E$8&gt;=B21,F20*E$5/E$11,F20*E$12)</f>
        <v>196.57525556969134</v>
      </c>
      <c r="E21" s="32">
        <f t="shared" si="1"/>
        <v>3544.0924264612495</v>
      </c>
      <c r="F21" s="32">
        <f t="shared" si="2"/>
        <v>291318.79092807579</v>
      </c>
      <c r="G21" s="8"/>
      <c r="H21" s="8"/>
      <c r="I21" s="8"/>
      <c r="J21" s="8"/>
      <c r="K21" s="8"/>
    </row>
    <row r="22" spans="1:11">
      <c r="A22" s="8"/>
      <c r="B22" s="31">
        <f t="shared" si="0"/>
        <v>5</v>
      </c>
      <c r="C22" s="32">
        <f t="shared" ref="C22:C31" si="4">IF(B22&gt;E$7,0,E$9)</f>
        <v>3740.6676820309408</v>
      </c>
      <c r="D22" s="32">
        <f t="shared" si="3"/>
        <v>194.21252728538386</v>
      </c>
      <c r="E22" s="32">
        <f t="shared" si="1"/>
        <v>3546.4551547455571</v>
      </c>
      <c r="F22" s="32">
        <f t="shared" si="2"/>
        <v>287772.33577333024</v>
      </c>
      <c r="G22" s="8"/>
      <c r="H22" s="1"/>
      <c r="I22" s="8"/>
      <c r="J22" s="8"/>
      <c r="K22" s="8"/>
    </row>
    <row r="23" spans="1:11">
      <c r="A23" s="8"/>
      <c r="B23" s="31">
        <f t="shared" si="0"/>
        <v>6</v>
      </c>
      <c r="C23" s="32">
        <f t="shared" si="4"/>
        <v>3740.6676820309408</v>
      </c>
      <c r="D23" s="32">
        <f t="shared" si="3"/>
        <v>191.84822384888682</v>
      </c>
      <c r="E23" s="32">
        <f t="shared" si="1"/>
        <v>3548.8194581820539</v>
      </c>
      <c r="F23" s="32">
        <f t="shared" si="2"/>
        <v>284223.51631514821</v>
      </c>
      <c r="G23" s="8"/>
      <c r="H23" s="8"/>
      <c r="I23" s="8"/>
      <c r="J23" s="8"/>
      <c r="K23" s="8"/>
    </row>
    <row r="24" spans="1:11">
      <c r="A24" s="8"/>
      <c r="B24" s="31">
        <f t="shared" si="0"/>
        <v>7</v>
      </c>
      <c r="C24" s="32">
        <f t="shared" si="4"/>
        <v>3740.6676820309408</v>
      </c>
      <c r="D24" s="32">
        <f t="shared" si="3"/>
        <v>189.4823442100988</v>
      </c>
      <c r="E24" s="32">
        <f t="shared" si="1"/>
        <v>3551.1853378208421</v>
      </c>
      <c r="F24" s="32">
        <f t="shared" si="2"/>
        <v>280672.33097732736</v>
      </c>
      <c r="G24" s="8"/>
      <c r="H24" s="8"/>
      <c r="I24" s="8"/>
      <c r="J24" s="8"/>
      <c r="K24" s="8"/>
    </row>
    <row r="25" spans="1:11">
      <c r="A25" s="8"/>
      <c r="B25" s="31">
        <f t="shared" si="0"/>
        <v>8</v>
      </c>
      <c r="C25" s="32">
        <f t="shared" si="4"/>
        <v>3740.6676820309408</v>
      </c>
      <c r="D25" s="32">
        <f t="shared" si="3"/>
        <v>187.11488731821822</v>
      </c>
      <c r="E25" s="32">
        <f t="shared" si="1"/>
        <v>3553.5527947127225</v>
      </c>
      <c r="F25" s="32">
        <f t="shared" si="2"/>
        <v>277118.77818261465</v>
      </c>
      <c r="G25" s="8"/>
      <c r="H25" s="8"/>
      <c r="I25" s="8"/>
      <c r="J25" s="8"/>
      <c r="K25" s="8"/>
    </row>
    <row r="26" spans="1:11">
      <c r="A26" s="8"/>
      <c r="B26" s="31">
        <f t="shared" si="0"/>
        <v>9</v>
      </c>
      <c r="C26" s="32">
        <f t="shared" si="4"/>
        <v>3740.6676820309408</v>
      </c>
      <c r="D26" s="32">
        <f t="shared" si="3"/>
        <v>184.7458521217431</v>
      </c>
      <c r="E26" s="32">
        <f t="shared" si="1"/>
        <v>3555.9218299091976</v>
      </c>
      <c r="F26" s="32">
        <f t="shared" si="2"/>
        <v>273562.85635270545</v>
      </c>
      <c r="G26" s="8"/>
      <c r="H26" s="8"/>
      <c r="I26" s="8"/>
      <c r="J26" s="8"/>
      <c r="K26" s="8"/>
    </row>
    <row r="27" spans="1:11">
      <c r="A27" s="8"/>
      <c r="B27" s="31">
        <f t="shared" si="0"/>
        <v>10</v>
      </c>
      <c r="C27" s="32">
        <f t="shared" si="4"/>
        <v>3740.6676820309408</v>
      </c>
      <c r="D27" s="32">
        <f t="shared" si="3"/>
        <v>182.37523756847028</v>
      </c>
      <c r="E27" s="32">
        <f t="shared" si="1"/>
        <v>3558.2924444624705</v>
      </c>
      <c r="F27" s="32">
        <f t="shared" si="2"/>
        <v>270004.56390824297</v>
      </c>
      <c r="G27" s="8"/>
      <c r="H27" s="8"/>
      <c r="I27" s="8"/>
      <c r="J27" s="8"/>
      <c r="K27" s="8"/>
    </row>
    <row r="28" spans="1:11">
      <c r="A28" s="8"/>
      <c r="B28" s="31">
        <f t="shared" si="0"/>
        <v>11</v>
      </c>
      <c r="C28" s="32">
        <f t="shared" si="4"/>
        <v>3740.6676820309408</v>
      </c>
      <c r="D28" s="32">
        <f t="shared" si="3"/>
        <v>180.0030426054953</v>
      </c>
      <c r="E28" s="32">
        <f t="shared" si="1"/>
        <v>3560.6646394254453</v>
      </c>
      <c r="F28" s="32">
        <f t="shared" si="2"/>
        <v>266443.89926881751</v>
      </c>
      <c r="G28" s="8"/>
      <c r="H28" s="8"/>
      <c r="I28" s="8"/>
      <c r="J28" s="8"/>
      <c r="K28" s="8"/>
    </row>
    <row r="29" spans="1:11">
      <c r="A29" s="8"/>
      <c r="B29" s="31">
        <f t="shared" si="0"/>
        <v>12</v>
      </c>
      <c r="C29" s="32">
        <f t="shared" si="4"/>
        <v>3740.6676820309408</v>
      </c>
      <c r="D29" s="32">
        <f t="shared" si="3"/>
        <v>177.62926617921167</v>
      </c>
      <c r="E29" s="32">
        <f t="shared" si="1"/>
        <v>3563.038415851729</v>
      </c>
      <c r="F29" s="32">
        <f t="shared" si="2"/>
        <v>262880.86085296579</v>
      </c>
      <c r="G29" s="33">
        <f>D20+D21+D22+D23+D24+D25+D26+D27+D28+D29+D19+D18</f>
        <v>2287.8730373370568</v>
      </c>
      <c r="H29" s="8"/>
      <c r="I29" s="8"/>
      <c r="J29" s="8"/>
      <c r="K29" s="8"/>
    </row>
    <row r="30" spans="1:11">
      <c r="A30" s="8"/>
      <c r="B30" s="31">
        <f t="shared" si="0"/>
        <v>13</v>
      </c>
      <c r="C30" s="32">
        <f t="shared" si="4"/>
        <v>3740.6676820309408</v>
      </c>
      <c r="D30" s="32">
        <f t="shared" si="3"/>
        <v>175.25390723531052</v>
      </c>
      <c r="E30" s="32">
        <f t="shared" si="1"/>
        <v>3565.4137747956302</v>
      </c>
      <c r="F30" s="32">
        <f t="shared" si="2"/>
        <v>259315.44707817017</v>
      </c>
      <c r="G30" s="8"/>
      <c r="H30" s="8"/>
      <c r="I30" s="8"/>
      <c r="J30" s="8"/>
      <c r="K30" s="8"/>
    </row>
    <row r="31" spans="1:11">
      <c r="A31" s="8"/>
      <c r="B31" s="31">
        <f t="shared" si="0"/>
        <v>14</v>
      </c>
      <c r="C31" s="32">
        <f t="shared" si="4"/>
        <v>3740.6676820309408</v>
      </c>
      <c r="D31" s="32">
        <f t="shared" si="3"/>
        <v>172.8769647187801</v>
      </c>
      <c r="E31" s="32">
        <f t="shared" si="1"/>
        <v>3567.7907173121607</v>
      </c>
      <c r="F31" s="32">
        <f t="shared" si="2"/>
        <v>255747.656360858</v>
      </c>
      <c r="G31" s="8"/>
      <c r="H31" s="8"/>
      <c r="I31" s="8"/>
      <c r="J31" s="8"/>
      <c r="K31" s="8"/>
    </row>
    <row r="32" spans="1:11">
      <c r="A32" s="8"/>
      <c r="B32" s="31">
        <f t="shared" si="0"/>
        <v>15</v>
      </c>
      <c r="C32" s="32">
        <f>IF(B32&gt;E$7,0,E$9)</f>
        <v>3740.6676820309408</v>
      </c>
      <c r="D32" s="32">
        <f t="shared" si="3"/>
        <v>170.49843757390533</v>
      </c>
      <c r="E32" s="32">
        <f t="shared" si="1"/>
        <v>3570.1692444570353</v>
      </c>
      <c r="F32" s="32">
        <f t="shared" si="2"/>
        <v>252177.48711640097</v>
      </c>
      <c r="G32" s="8"/>
      <c r="H32" s="8"/>
      <c r="I32" s="8"/>
      <c r="J32" s="8"/>
      <c r="K32" s="8"/>
    </row>
    <row r="33" spans="1:11">
      <c r="A33" s="8"/>
      <c r="B33" s="31">
        <f t="shared" si="0"/>
        <v>16</v>
      </c>
      <c r="C33" s="32">
        <f t="shared" ref="C33:C96" si="5">IF(B33&gt;E$7,0,E$9)</f>
        <v>3740.6676820309408</v>
      </c>
      <c r="D33" s="32">
        <f t="shared" si="3"/>
        <v>168.11832474426731</v>
      </c>
      <c r="E33" s="32">
        <f t="shared" si="1"/>
        <v>3572.5493572866735</v>
      </c>
      <c r="F33" s="32">
        <f t="shared" si="2"/>
        <v>248604.93775911428</v>
      </c>
      <c r="G33" s="8"/>
      <c r="H33" s="8"/>
      <c r="I33" s="8"/>
      <c r="J33" s="8"/>
      <c r="K33" s="8"/>
    </row>
    <row r="34" spans="1:11">
      <c r="A34" s="8"/>
      <c r="B34" s="31">
        <f t="shared" si="0"/>
        <v>17</v>
      </c>
      <c r="C34" s="32">
        <f t="shared" si="5"/>
        <v>3740.6676820309408</v>
      </c>
      <c r="D34" s="32">
        <f t="shared" si="3"/>
        <v>165.73662517274286</v>
      </c>
      <c r="E34" s="32">
        <f t="shared" si="1"/>
        <v>3574.9310568581977</v>
      </c>
      <c r="F34" s="34">
        <f t="shared" si="2"/>
        <v>245030.0067022561</v>
      </c>
      <c r="G34" s="8"/>
      <c r="H34" s="8"/>
      <c r="I34" s="8"/>
      <c r="J34" s="8"/>
      <c r="K34" s="8"/>
    </row>
    <row r="35" spans="1:11">
      <c r="A35" s="8"/>
      <c r="B35" s="31">
        <f t="shared" si="0"/>
        <v>18</v>
      </c>
      <c r="C35" s="32">
        <f t="shared" si="5"/>
        <v>3740.6676820309408</v>
      </c>
      <c r="D35" s="32">
        <f t="shared" si="3"/>
        <v>163.35333780150407</v>
      </c>
      <c r="E35" s="32">
        <f t="shared" si="1"/>
        <v>3577.3143442294368</v>
      </c>
      <c r="F35" s="34">
        <f t="shared" si="2"/>
        <v>241452.69235802666</v>
      </c>
      <c r="G35" s="8"/>
      <c r="H35" s="8"/>
      <c r="I35" s="8"/>
      <c r="J35" s="8"/>
      <c r="K35" s="8"/>
    </row>
    <row r="36" spans="1:11">
      <c r="A36" s="8"/>
      <c r="B36" s="31">
        <f t="shared" si="0"/>
        <v>19</v>
      </c>
      <c r="C36" s="32">
        <f t="shared" si="5"/>
        <v>3740.6676820309408</v>
      </c>
      <c r="D36" s="32">
        <f t="shared" si="3"/>
        <v>160.96846157201776</v>
      </c>
      <c r="E36" s="32">
        <f t="shared" si="1"/>
        <v>3579.6992204589233</v>
      </c>
      <c r="F36" s="34">
        <f t="shared" si="2"/>
        <v>237872.99313756774</v>
      </c>
      <c r="G36" s="8"/>
      <c r="H36" s="8"/>
      <c r="I36" s="8"/>
      <c r="J36" s="8"/>
      <c r="K36" s="8"/>
    </row>
    <row r="37" spans="1:11">
      <c r="A37" s="8"/>
      <c r="B37" s="31">
        <f t="shared" si="0"/>
        <v>20</v>
      </c>
      <c r="C37" s="35">
        <f t="shared" si="5"/>
        <v>3740.6676820309408</v>
      </c>
      <c r="D37" s="35">
        <f t="shared" si="3"/>
        <v>158.58199542504516</v>
      </c>
      <c r="E37" s="35">
        <f t="shared" si="1"/>
        <v>3582.0856866058957</v>
      </c>
      <c r="F37" s="36">
        <f t="shared" si="2"/>
        <v>234290.90745096185</v>
      </c>
      <c r="G37" s="8"/>
      <c r="H37" s="8"/>
      <c r="I37" s="8"/>
      <c r="J37" s="8"/>
      <c r="K37" s="8"/>
    </row>
    <row r="38" spans="1:11">
      <c r="A38" s="8"/>
      <c r="B38" s="31">
        <f t="shared" si="0"/>
        <v>21</v>
      </c>
      <c r="C38" s="32">
        <f t="shared" si="5"/>
        <v>3740.6676820309408</v>
      </c>
      <c r="D38" s="32">
        <f t="shared" si="3"/>
        <v>156.19393830064124</v>
      </c>
      <c r="E38" s="32">
        <f t="shared" si="1"/>
        <v>3584.4737437302997</v>
      </c>
      <c r="F38" s="34">
        <f t="shared" si="2"/>
        <v>230706.43370723154</v>
      </c>
      <c r="G38" s="8"/>
      <c r="H38" s="8"/>
      <c r="I38" s="8"/>
      <c r="J38" s="8"/>
      <c r="K38" s="8"/>
    </row>
    <row r="39" spans="1:11">
      <c r="A39" s="8"/>
      <c r="B39" s="31">
        <f t="shared" si="0"/>
        <v>22</v>
      </c>
      <c r="C39" s="32">
        <f t="shared" si="5"/>
        <v>3740.6676820309408</v>
      </c>
      <c r="D39" s="32">
        <f t="shared" si="3"/>
        <v>153.80428913815436</v>
      </c>
      <c r="E39" s="32">
        <f t="shared" si="1"/>
        <v>3586.8633928927866</v>
      </c>
      <c r="F39" s="34">
        <f t="shared" si="2"/>
        <v>227119.57031433875</v>
      </c>
      <c r="G39" s="8"/>
      <c r="H39" s="8"/>
      <c r="I39" s="8"/>
      <c r="J39" s="8"/>
      <c r="K39" s="8"/>
    </row>
    <row r="40" spans="1:11">
      <c r="A40" s="8"/>
      <c r="B40" s="31">
        <f t="shared" si="0"/>
        <v>23</v>
      </c>
      <c r="C40" s="32">
        <f t="shared" si="5"/>
        <v>3740.6676820309408</v>
      </c>
      <c r="D40" s="32">
        <f t="shared" si="3"/>
        <v>151.41304687622582</v>
      </c>
      <c r="E40" s="32">
        <f t="shared" si="1"/>
        <v>3589.2546351547148</v>
      </c>
      <c r="F40" s="34">
        <f t="shared" si="2"/>
        <v>223530.31567918404</v>
      </c>
      <c r="G40" s="8"/>
      <c r="H40" s="8"/>
      <c r="I40" s="8"/>
      <c r="J40" s="8"/>
      <c r="K40" s="8"/>
    </row>
    <row r="41" spans="1:11">
      <c r="A41" s="8"/>
      <c r="B41" s="31">
        <f t="shared" si="0"/>
        <v>24</v>
      </c>
      <c r="C41" s="32">
        <f t="shared" si="5"/>
        <v>3740.6676820309408</v>
      </c>
      <c r="D41" s="32">
        <f t="shared" si="3"/>
        <v>149.02021045278937</v>
      </c>
      <c r="E41" s="32">
        <f t="shared" si="1"/>
        <v>3591.6474715781515</v>
      </c>
      <c r="F41" s="34">
        <f t="shared" si="2"/>
        <v>219938.66820760589</v>
      </c>
      <c r="G41" s="33">
        <f>SUM(D30:D41)</f>
        <v>1945.8195390113838</v>
      </c>
      <c r="H41" s="8"/>
      <c r="I41" s="8"/>
      <c r="J41" s="8"/>
      <c r="K41" s="8"/>
    </row>
    <row r="42" spans="1:11">
      <c r="A42" s="8"/>
      <c r="B42" s="31">
        <f t="shared" si="0"/>
        <v>25</v>
      </c>
      <c r="C42" s="32">
        <f t="shared" si="5"/>
        <v>3740.6676820309408</v>
      </c>
      <c r="D42" s="32">
        <f t="shared" si="3"/>
        <v>146.62577880507058</v>
      </c>
      <c r="E42" s="32">
        <f t="shared" si="1"/>
        <v>3594.0419032258701</v>
      </c>
      <c r="F42" s="34">
        <f t="shared" si="2"/>
        <v>216344.62630438001</v>
      </c>
      <c r="G42" s="8"/>
      <c r="H42" s="8"/>
      <c r="I42" s="8"/>
      <c r="J42" s="8"/>
      <c r="K42" s="8"/>
    </row>
    <row r="43" spans="1:11">
      <c r="A43" s="8"/>
      <c r="B43" s="31">
        <f t="shared" si="0"/>
        <v>26</v>
      </c>
      <c r="C43" s="32">
        <f t="shared" si="5"/>
        <v>3740.6676820309408</v>
      </c>
      <c r="D43" s="32">
        <f t="shared" si="3"/>
        <v>144.22975086958667</v>
      </c>
      <c r="E43" s="32">
        <f t="shared" si="1"/>
        <v>3596.4379311613543</v>
      </c>
      <c r="F43" s="34">
        <f t="shared" si="2"/>
        <v>212748.18837321867</v>
      </c>
      <c r="G43" s="8"/>
      <c r="H43" s="8"/>
      <c r="I43" s="8"/>
      <c r="J43" s="8"/>
      <c r="K43" s="8"/>
    </row>
    <row r="44" spans="1:11">
      <c r="A44" s="8"/>
      <c r="B44" s="31">
        <f t="shared" si="0"/>
        <v>27</v>
      </c>
      <c r="C44" s="32">
        <f t="shared" si="5"/>
        <v>3740.6676820309408</v>
      </c>
      <c r="D44" s="32">
        <f t="shared" si="3"/>
        <v>141.83212558214578</v>
      </c>
      <c r="E44" s="32">
        <f t="shared" si="1"/>
        <v>3598.8355564487952</v>
      </c>
      <c r="F44" s="34">
        <f t="shared" si="2"/>
        <v>209149.35281676988</v>
      </c>
      <c r="G44" s="8"/>
      <c r="H44" s="8"/>
      <c r="I44" s="8"/>
      <c r="J44" s="8"/>
      <c r="K44" s="8"/>
    </row>
    <row r="45" spans="1:11">
      <c r="A45" s="8"/>
      <c r="B45" s="31">
        <f t="shared" si="0"/>
        <v>28</v>
      </c>
      <c r="C45" s="32">
        <f t="shared" si="5"/>
        <v>3740.6676820309408</v>
      </c>
      <c r="D45" s="32">
        <f t="shared" si="3"/>
        <v>139.43290187784658</v>
      </c>
      <c r="E45" s="32">
        <f t="shared" si="1"/>
        <v>3601.2347801530941</v>
      </c>
      <c r="F45" s="34">
        <f t="shared" si="2"/>
        <v>205548.1180366168</v>
      </c>
      <c r="G45" s="8"/>
      <c r="H45" s="8"/>
      <c r="I45" s="8"/>
      <c r="J45" s="8"/>
      <c r="K45" s="8"/>
    </row>
    <row r="46" spans="1:11">
      <c r="A46" s="8"/>
      <c r="B46" s="31">
        <f t="shared" si="0"/>
        <v>29</v>
      </c>
      <c r="C46" s="32">
        <f t="shared" si="5"/>
        <v>3740.6676820309408</v>
      </c>
      <c r="D46" s="32">
        <f t="shared" si="3"/>
        <v>137.03207869107786</v>
      </c>
      <c r="E46" s="32">
        <f t="shared" si="1"/>
        <v>3603.6356033398629</v>
      </c>
      <c r="F46" s="34">
        <f t="shared" si="2"/>
        <v>201944.48243327692</v>
      </c>
      <c r="G46" s="8"/>
      <c r="H46" s="8"/>
      <c r="I46" s="8"/>
      <c r="J46" s="8"/>
      <c r="K46" s="8"/>
    </row>
    <row r="47" spans="1:11">
      <c r="A47" s="8"/>
      <c r="B47" s="31">
        <f t="shared" si="0"/>
        <v>30</v>
      </c>
      <c r="C47" s="32">
        <f t="shared" si="5"/>
        <v>3740.6676820309408</v>
      </c>
      <c r="D47" s="32">
        <f t="shared" si="3"/>
        <v>134.62965495551794</v>
      </c>
      <c r="E47" s="32">
        <f t="shared" si="1"/>
        <v>3606.0380270754231</v>
      </c>
      <c r="F47" s="34">
        <f t="shared" si="2"/>
        <v>198338.44440620151</v>
      </c>
      <c r="G47" s="8"/>
      <c r="H47" s="8"/>
      <c r="I47" s="8"/>
      <c r="J47" s="8"/>
      <c r="K47" s="8"/>
    </row>
    <row r="48" spans="1:11">
      <c r="A48" s="8"/>
      <c r="B48" s="31">
        <f t="shared" si="0"/>
        <v>31</v>
      </c>
      <c r="C48" s="32">
        <f t="shared" si="5"/>
        <v>3740.6676820309408</v>
      </c>
      <c r="D48" s="32">
        <f t="shared" si="3"/>
        <v>132.22562960413433</v>
      </c>
      <c r="E48" s="32">
        <f t="shared" si="1"/>
        <v>3608.4420524268066</v>
      </c>
      <c r="F48" s="34">
        <f t="shared" si="2"/>
        <v>194730.0023537747</v>
      </c>
      <c r="G48" s="8"/>
      <c r="H48" s="8"/>
      <c r="I48" s="8"/>
      <c r="J48" s="8"/>
      <c r="K48" s="8"/>
    </row>
    <row r="49" spans="1:11">
      <c r="A49" s="8"/>
      <c r="B49" s="31">
        <f t="shared" si="0"/>
        <v>32</v>
      </c>
      <c r="C49" s="32">
        <f t="shared" si="5"/>
        <v>3740.6676820309408</v>
      </c>
      <c r="D49" s="32">
        <f t="shared" si="3"/>
        <v>129.82000156918312</v>
      </c>
      <c r="E49" s="32">
        <f t="shared" si="1"/>
        <v>3610.8476804617576</v>
      </c>
      <c r="F49" s="34">
        <f t="shared" si="2"/>
        <v>191119.15467331294</v>
      </c>
      <c r="G49" s="8"/>
      <c r="H49" s="8"/>
      <c r="I49" s="8"/>
      <c r="J49" s="8"/>
      <c r="K49" s="8"/>
    </row>
    <row r="50" spans="1:11">
      <c r="A50" s="8"/>
      <c r="B50" s="31">
        <f t="shared" si="0"/>
        <v>33</v>
      </c>
      <c r="C50" s="32">
        <f t="shared" si="5"/>
        <v>3740.6676820309408</v>
      </c>
      <c r="D50" s="32">
        <f t="shared" si="3"/>
        <v>127.41276978220861</v>
      </c>
      <c r="E50" s="32">
        <f t="shared" si="1"/>
        <v>3613.2549122487321</v>
      </c>
      <c r="F50" s="34">
        <f t="shared" si="2"/>
        <v>187505.89976106421</v>
      </c>
      <c r="G50" s="8"/>
      <c r="H50" s="8"/>
      <c r="I50" s="8"/>
      <c r="J50" s="8"/>
      <c r="K50" s="8"/>
    </row>
    <row r="51" spans="1:11">
      <c r="A51" s="8"/>
      <c r="B51" s="31">
        <f t="shared" si="0"/>
        <v>34</v>
      </c>
      <c r="C51" s="32">
        <f t="shared" si="5"/>
        <v>3740.6676820309408</v>
      </c>
      <c r="D51" s="32">
        <f t="shared" si="3"/>
        <v>125.0039331740428</v>
      </c>
      <c r="E51" s="32">
        <f t="shared" si="1"/>
        <v>3615.6637488568981</v>
      </c>
      <c r="F51" s="34">
        <f t="shared" si="2"/>
        <v>183890.23601220732</v>
      </c>
      <c r="G51" s="8"/>
      <c r="H51" s="8"/>
      <c r="I51" s="8"/>
      <c r="J51" s="8"/>
      <c r="K51" s="8"/>
    </row>
    <row r="52" spans="1:11">
      <c r="A52" s="8"/>
      <c r="B52" s="31">
        <f t="shared" si="0"/>
        <v>35</v>
      </c>
      <c r="C52" s="32">
        <f t="shared" si="5"/>
        <v>3740.6676820309408</v>
      </c>
      <c r="D52" s="32">
        <f t="shared" si="3"/>
        <v>122.59349067480487</v>
      </c>
      <c r="E52" s="32">
        <f t="shared" si="1"/>
        <v>3618.074191356136</v>
      </c>
      <c r="F52" s="34">
        <f t="shared" si="2"/>
        <v>180272.16182085118</v>
      </c>
      <c r="G52" s="8"/>
      <c r="H52" s="8"/>
      <c r="I52" s="8"/>
      <c r="J52" s="8"/>
      <c r="K52" s="8"/>
    </row>
    <row r="53" spans="1:11">
      <c r="A53" s="8"/>
      <c r="B53" s="31">
        <f t="shared" si="0"/>
        <v>36</v>
      </c>
      <c r="C53" s="32">
        <f t="shared" si="5"/>
        <v>3740.6676820309408</v>
      </c>
      <c r="D53" s="32">
        <f t="shared" si="3"/>
        <v>120.18144121390078</v>
      </c>
      <c r="E53" s="32">
        <f t="shared" si="1"/>
        <v>3620.4862408170402</v>
      </c>
      <c r="F53" s="34">
        <f t="shared" si="2"/>
        <v>176651.67558003415</v>
      </c>
      <c r="G53" s="33">
        <f>SUM(D42:D53)</f>
        <v>1601.0195567995199</v>
      </c>
      <c r="H53" s="8"/>
      <c r="I53" s="8"/>
      <c r="J53" s="8"/>
      <c r="K53" s="8"/>
    </row>
    <row r="54" spans="1:11">
      <c r="A54" s="8"/>
      <c r="B54" s="31">
        <f t="shared" si="0"/>
        <v>37</v>
      </c>
      <c r="C54" s="32">
        <f t="shared" si="5"/>
        <v>3740.6676820309408</v>
      </c>
      <c r="D54" s="32">
        <f t="shared" si="3"/>
        <v>117.76778372002276</v>
      </c>
      <c r="E54" s="32">
        <f t="shared" si="1"/>
        <v>3622.8998983109182</v>
      </c>
      <c r="F54" s="34">
        <f t="shared" si="2"/>
        <v>173028.77568172323</v>
      </c>
      <c r="G54" s="8"/>
      <c r="H54" s="8"/>
      <c r="I54" s="8"/>
      <c r="J54" s="8"/>
      <c r="K54" s="8"/>
    </row>
    <row r="55" spans="1:11">
      <c r="A55" s="8"/>
      <c r="B55" s="31">
        <f t="shared" si="0"/>
        <v>38</v>
      </c>
      <c r="C55" s="32">
        <f t="shared" si="5"/>
        <v>3740.6676820309408</v>
      </c>
      <c r="D55" s="32">
        <f t="shared" si="3"/>
        <v>115.35251712114882</v>
      </c>
      <c r="E55" s="32">
        <f t="shared" si="1"/>
        <v>3625.3151649097917</v>
      </c>
      <c r="F55" s="34">
        <f t="shared" si="2"/>
        <v>169403.46051681344</v>
      </c>
      <c r="G55" s="8"/>
      <c r="H55" s="8"/>
      <c r="I55" s="8"/>
      <c r="J55" s="8"/>
      <c r="K55" s="8"/>
    </row>
    <row r="56" spans="1:11">
      <c r="A56" s="8"/>
      <c r="B56" s="31">
        <f t="shared" si="0"/>
        <v>39</v>
      </c>
      <c r="C56" s="32">
        <f t="shared" si="5"/>
        <v>3740.6676820309408</v>
      </c>
      <c r="D56" s="32">
        <f t="shared" si="3"/>
        <v>112.93564034454229</v>
      </c>
      <c r="E56" s="32">
        <f t="shared" si="1"/>
        <v>3627.7320416863986</v>
      </c>
      <c r="F56" s="34">
        <f t="shared" si="2"/>
        <v>165775.72847512705</v>
      </c>
      <c r="G56" s="8"/>
      <c r="H56" s="8"/>
      <c r="I56" s="8"/>
      <c r="J56" s="8"/>
      <c r="K56" s="8"/>
    </row>
    <row r="57" spans="1:11">
      <c r="A57" s="8"/>
      <c r="B57" s="31">
        <f t="shared" si="0"/>
        <v>40</v>
      </c>
      <c r="C57" s="32">
        <f t="shared" si="5"/>
        <v>3740.6676820309408</v>
      </c>
      <c r="D57" s="32">
        <f t="shared" si="3"/>
        <v>110.51715231675136</v>
      </c>
      <c r="E57" s="32">
        <f t="shared" si="1"/>
        <v>3630.1505297141894</v>
      </c>
      <c r="F57" s="34">
        <f t="shared" si="2"/>
        <v>162145.57794541286</v>
      </c>
      <c r="G57" s="8"/>
      <c r="H57" s="8"/>
      <c r="I57" s="8"/>
      <c r="J57" s="8"/>
      <c r="K57" s="8"/>
    </row>
    <row r="58" spans="1:11">
      <c r="A58" s="8"/>
      <c r="B58" s="31">
        <f t="shared" si="0"/>
        <v>41</v>
      </c>
      <c r="C58" s="32">
        <f t="shared" si="5"/>
        <v>3740.6676820309408</v>
      </c>
      <c r="D58" s="32">
        <f t="shared" si="3"/>
        <v>108.09705196360858</v>
      </c>
      <c r="E58" s="32">
        <f t="shared" si="1"/>
        <v>3632.5706300673323</v>
      </c>
      <c r="F58" s="34">
        <f t="shared" si="2"/>
        <v>158513.00731534555</v>
      </c>
      <c r="G58" s="8"/>
      <c r="H58" s="8"/>
      <c r="I58" s="8"/>
      <c r="J58" s="8"/>
      <c r="K58" s="8"/>
    </row>
    <row r="59" spans="1:11">
      <c r="A59" s="8"/>
      <c r="B59" s="31">
        <f t="shared" si="0"/>
        <v>42</v>
      </c>
      <c r="C59" s="32">
        <f t="shared" si="5"/>
        <v>3740.6676820309408</v>
      </c>
      <c r="D59" s="32">
        <f t="shared" si="3"/>
        <v>105.67533821023036</v>
      </c>
      <c r="E59" s="32">
        <f t="shared" si="1"/>
        <v>3634.9923438207106</v>
      </c>
      <c r="F59" s="34">
        <f t="shared" si="2"/>
        <v>154878.01497152483</v>
      </c>
      <c r="G59" s="8"/>
      <c r="H59" s="8"/>
      <c r="I59" s="8"/>
      <c r="J59" s="8"/>
      <c r="K59" s="8"/>
    </row>
    <row r="60" spans="1:11">
      <c r="A60" s="8"/>
      <c r="B60" s="31">
        <f t="shared" si="0"/>
        <v>43</v>
      </c>
      <c r="C60" s="32">
        <f t="shared" si="5"/>
        <v>3740.6676820309408</v>
      </c>
      <c r="D60" s="32">
        <f t="shared" si="3"/>
        <v>103.25200998101654</v>
      </c>
      <c r="E60" s="32">
        <f t="shared" si="1"/>
        <v>3637.4156720499241</v>
      </c>
      <c r="F60" s="34">
        <f t="shared" si="2"/>
        <v>151240.59929947491</v>
      </c>
      <c r="G60" s="8"/>
      <c r="H60" s="8"/>
      <c r="I60" s="8"/>
      <c r="J60" s="8"/>
      <c r="K60" s="8"/>
    </row>
    <row r="61" spans="1:11">
      <c r="A61" s="8"/>
      <c r="B61" s="31">
        <f t="shared" si="0"/>
        <v>44</v>
      </c>
      <c r="C61" s="32">
        <f t="shared" si="5"/>
        <v>3740.6676820309408</v>
      </c>
      <c r="D61" s="32">
        <f t="shared" si="3"/>
        <v>100.82706619964993</v>
      </c>
      <c r="E61" s="32">
        <f t="shared" si="1"/>
        <v>3639.840615831291</v>
      </c>
      <c r="F61" s="34">
        <f t="shared" si="2"/>
        <v>147600.75868364362</v>
      </c>
      <c r="G61" s="8"/>
      <c r="H61" s="8"/>
      <c r="I61" s="8"/>
      <c r="J61" s="8"/>
      <c r="K61" s="8"/>
    </row>
    <row r="62" spans="1:11">
      <c r="A62" s="8"/>
      <c r="B62" s="31">
        <f t="shared" si="0"/>
        <v>45</v>
      </c>
      <c r="C62" s="32">
        <f t="shared" si="5"/>
        <v>3740.6676820309408</v>
      </c>
      <c r="D62" s="32">
        <f t="shared" si="3"/>
        <v>98.400505789095746</v>
      </c>
      <c r="E62" s="32">
        <f t="shared" si="1"/>
        <v>3642.2671762418449</v>
      </c>
      <c r="F62" s="34">
        <f t="shared" si="2"/>
        <v>143958.49150740178</v>
      </c>
      <c r="G62" s="8"/>
      <c r="H62" s="8"/>
      <c r="I62" s="8"/>
      <c r="J62" s="8"/>
      <c r="K62" s="8"/>
    </row>
    <row r="63" spans="1:11">
      <c r="A63" s="8"/>
      <c r="B63" s="31">
        <f t="shared" si="0"/>
        <v>46</v>
      </c>
      <c r="C63" s="32">
        <f t="shared" si="5"/>
        <v>3740.6676820309408</v>
      </c>
      <c r="D63" s="32">
        <f t="shared" si="3"/>
        <v>95.972327671601178</v>
      </c>
      <c r="E63" s="32">
        <f t="shared" si="1"/>
        <v>3644.6953543593395</v>
      </c>
      <c r="F63" s="34">
        <f t="shared" si="2"/>
        <v>140313.79615304244</v>
      </c>
      <c r="G63" s="8"/>
      <c r="H63" s="8"/>
      <c r="I63" s="8"/>
      <c r="J63" s="8"/>
      <c r="K63" s="8"/>
    </row>
    <row r="64" spans="1:11">
      <c r="A64" s="8"/>
      <c r="B64" s="31">
        <f t="shared" si="0"/>
        <v>47</v>
      </c>
      <c r="C64" s="32">
        <f t="shared" si="5"/>
        <v>3740.6676820309408</v>
      </c>
      <c r="D64" s="32">
        <f t="shared" si="3"/>
        <v>93.542530768694959</v>
      </c>
      <c r="E64" s="32">
        <f t="shared" si="1"/>
        <v>3647.1251512622457</v>
      </c>
      <c r="F64" s="34">
        <f t="shared" si="2"/>
        <v>136666.6710017802</v>
      </c>
      <c r="G64" s="8"/>
      <c r="H64" s="8"/>
      <c r="I64" s="8"/>
      <c r="J64" s="8"/>
      <c r="K64" s="8"/>
    </row>
    <row r="65" spans="1:11">
      <c r="A65" s="8"/>
      <c r="B65" s="31">
        <f t="shared" si="0"/>
        <v>48</v>
      </c>
      <c r="C65" s="32">
        <f t="shared" si="5"/>
        <v>3740.6676820309408</v>
      </c>
      <c r="D65" s="32">
        <f t="shared" si="3"/>
        <v>91.111114001186792</v>
      </c>
      <c r="E65" s="32">
        <f t="shared" si="1"/>
        <v>3649.5565680297541</v>
      </c>
      <c r="F65" s="34">
        <f t="shared" si="2"/>
        <v>133017.11443375045</v>
      </c>
      <c r="G65" s="8">
        <f>SUM(D54:D65)</f>
        <v>1253.451038087549</v>
      </c>
      <c r="H65" s="8"/>
      <c r="I65" s="8"/>
      <c r="J65" s="8"/>
      <c r="K65" s="8"/>
    </row>
    <row r="66" spans="1:11">
      <c r="A66" s="8"/>
      <c r="B66" s="31">
        <f t="shared" si="0"/>
        <v>49</v>
      </c>
      <c r="C66" s="32">
        <f t="shared" si="5"/>
        <v>3740.6676820309408</v>
      </c>
      <c r="D66" s="32">
        <f t="shared" si="3"/>
        <v>88.678076289166967</v>
      </c>
      <c r="E66" s="32">
        <f t="shared" si="1"/>
        <v>3651.9896057417736</v>
      </c>
      <c r="F66" s="34">
        <f t="shared" si="2"/>
        <v>129365.12482800867</v>
      </c>
      <c r="G66" s="8"/>
      <c r="H66" s="8"/>
      <c r="I66" s="8"/>
      <c r="J66" s="8"/>
      <c r="K66" s="8"/>
    </row>
    <row r="67" spans="1:11">
      <c r="A67" s="8"/>
      <c r="B67" s="31">
        <f t="shared" si="0"/>
        <v>50</v>
      </c>
      <c r="C67" s="32">
        <f t="shared" si="5"/>
        <v>3740.6676820309408</v>
      </c>
      <c r="D67" s="32">
        <f t="shared" si="3"/>
        <v>86.243416552005783</v>
      </c>
      <c r="E67" s="32">
        <f t="shared" si="1"/>
        <v>3654.424265478935</v>
      </c>
      <c r="F67" s="34">
        <f t="shared" si="2"/>
        <v>125710.70056252973</v>
      </c>
      <c r="G67" s="8"/>
      <c r="H67" s="8"/>
      <c r="I67" s="8"/>
      <c r="J67" s="8"/>
      <c r="K67" s="8"/>
    </row>
    <row r="68" spans="1:11">
      <c r="A68" s="8"/>
      <c r="B68" s="31">
        <f t="shared" si="0"/>
        <v>51</v>
      </c>
      <c r="C68" s="32">
        <f t="shared" si="5"/>
        <v>3740.6676820309408</v>
      </c>
      <c r="D68" s="32">
        <f t="shared" si="3"/>
        <v>83.807133708353149</v>
      </c>
      <c r="E68" s="32">
        <f t="shared" si="1"/>
        <v>3656.8605483225874</v>
      </c>
      <c r="F68" s="34">
        <f t="shared" si="2"/>
        <v>122053.84001420715</v>
      </c>
      <c r="G68" s="8"/>
      <c r="H68" s="8"/>
      <c r="I68" s="8"/>
      <c r="J68" s="8"/>
      <c r="K68" s="8"/>
    </row>
    <row r="69" spans="1:11">
      <c r="A69" s="8"/>
      <c r="B69" s="31">
        <f t="shared" si="0"/>
        <v>52</v>
      </c>
      <c r="C69" s="32">
        <f t="shared" si="5"/>
        <v>3740.6676820309408</v>
      </c>
      <c r="D69" s="32">
        <f t="shared" si="3"/>
        <v>81.369226676138098</v>
      </c>
      <c r="E69" s="32">
        <f t="shared" si="1"/>
        <v>3659.2984553548026</v>
      </c>
      <c r="F69" s="34">
        <f t="shared" si="2"/>
        <v>118394.54155885235</v>
      </c>
      <c r="G69" s="8"/>
      <c r="H69" s="8"/>
      <c r="I69" s="8"/>
      <c r="J69" s="8"/>
      <c r="K69" s="8"/>
    </row>
    <row r="70" spans="1:11">
      <c r="A70" s="8"/>
      <c r="B70" s="31">
        <f t="shared" si="0"/>
        <v>53</v>
      </c>
      <c r="C70" s="32">
        <f t="shared" si="5"/>
        <v>3740.6676820309408</v>
      </c>
      <c r="D70" s="32">
        <f t="shared" si="3"/>
        <v>78.929694372568235</v>
      </c>
      <c r="E70" s="32">
        <f t="shared" si="1"/>
        <v>3661.7379876583727</v>
      </c>
      <c r="F70" s="34">
        <f t="shared" si="2"/>
        <v>114732.80357119397</v>
      </c>
      <c r="G70" s="8"/>
      <c r="H70" s="8"/>
      <c r="I70" s="8"/>
      <c r="J70" s="8"/>
      <c r="K70" s="8"/>
    </row>
    <row r="71" spans="1:11">
      <c r="A71" s="8"/>
      <c r="B71" s="31">
        <f t="shared" si="0"/>
        <v>54</v>
      </c>
      <c r="C71" s="32">
        <f t="shared" si="5"/>
        <v>3740.6676820309408</v>
      </c>
      <c r="D71" s="32">
        <f t="shared" si="3"/>
        <v>76.488535714129313</v>
      </c>
      <c r="E71" s="32">
        <f t="shared" si="1"/>
        <v>3664.1791463168115</v>
      </c>
      <c r="F71" s="34">
        <f t="shared" si="2"/>
        <v>111068.62442487717</v>
      </c>
      <c r="G71" s="8"/>
      <c r="H71" s="8"/>
      <c r="I71" s="8"/>
      <c r="J71" s="8"/>
      <c r="K71" s="8"/>
    </row>
    <row r="72" spans="1:11">
      <c r="A72" s="8"/>
      <c r="B72" s="31">
        <f t="shared" si="0"/>
        <v>55</v>
      </c>
      <c r="C72" s="32">
        <f t="shared" si="5"/>
        <v>3740.6676820309408</v>
      </c>
      <c r="D72" s="32">
        <f t="shared" si="3"/>
        <v>74.045749616584772</v>
      </c>
      <c r="E72" s="32">
        <f t="shared" si="1"/>
        <v>3666.6219324143558</v>
      </c>
      <c r="F72" s="34">
        <f t="shared" si="2"/>
        <v>107402.00249246281</v>
      </c>
      <c r="G72" s="8"/>
      <c r="H72" s="8"/>
      <c r="I72" s="8"/>
      <c r="J72" s="8"/>
      <c r="K72" s="8"/>
    </row>
    <row r="73" spans="1:11">
      <c r="A73" s="8"/>
      <c r="B73" s="31">
        <f t="shared" si="0"/>
        <v>56</v>
      </c>
      <c r="C73" s="32">
        <f t="shared" si="5"/>
        <v>3740.6676820309408</v>
      </c>
      <c r="D73" s="32">
        <f t="shared" si="3"/>
        <v>71.601334994975204</v>
      </c>
      <c r="E73" s="32">
        <f t="shared" si="1"/>
        <v>3669.0663470359655</v>
      </c>
      <c r="F73" s="34">
        <f t="shared" si="2"/>
        <v>103732.93614542684</v>
      </c>
      <c r="G73" s="8"/>
      <c r="H73" s="8"/>
      <c r="I73" s="8"/>
      <c r="J73" s="8"/>
      <c r="K73" s="8"/>
    </row>
    <row r="74" spans="1:11">
      <c r="A74" s="8"/>
      <c r="B74" s="31">
        <f t="shared" si="0"/>
        <v>57</v>
      </c>
      <c r="C74" s="32">
        <f t="shared" si="5"/>
        <v>3740.6676820309408</v>
      </c>
      <c r="D74" s="32">
        <f t="shared" si="3"/>
        <v>69.155290763617884</v>
      </c>
      <c r="E74" s="32">
        <f t="shared" si="1"/>
        <v>3671.512391267323</v>
      </c>
      <c r="F74" s="34">
        <f t="shared" si="2"/>
        <v>100061.42375415951</v>
      </c>
      <c r="G74" s="8"/>
      <c r="H74" s="8"/>
      <c r="I74" s="8"/>
      <c r="J74" s="8"/>
      <c r="K74" s="8"/>
    </row>
    <row r="75" spans="1:11">
      <c r="A75" s="8"/>
      <c r="B75" s="31">
        <f t="shared" si="0"/>
        <v>58</v>
      </c>
      <c r="C75" s="32">
        <f t="shared" si="5"/>
        <v>3740.6676820309408</v>
      </c>
      <c r="D75" s="32">
        <f t="shared" si="3"/>
        <v>66.707615836106342</v>
      </c>
      <c r="E75" s="32">
        <f t="shared" si="1"/>
        <v>3673.9600661948343</v>
      </c>
      <c r="F75" s="34">
        <f t="shared" si="2"/>
        <v>96387.463687964671</v>
      </c>
      <c r="G75" s="8"/>
      <c r="H75" s="8"/>
      <c r="I75" s="8"/>
      <c r="J75" s="8"/>
      <c r="K75" s="8"/>
    </row>
    <row r="76" spans="1:11">
      <c r="A76" s="8"/>
      <c r="B76" s="31">
        <f t="shared" si="0"/>
        <v>59</v>
      </c>
      <c r="C76" s="32">
        <f t="shared" si="5"/>
        <v>3740.6676820309408</v>
      </c>
      <c r="D76" s="32">
        <f t="shared" si="3"/>
        <v>64.258309125309779</v>
      </c>
      <c r="E76" s="32">
        <f t="shared" si="1"/>
        <v>3676.4093729056312</v>
      </c>
      <c r="F76" s="34">
        <f t="shared" si="2"/>
        <v>92711.054315059038</v>
      </c>
      <c r="G76" s="8"/>
      <c r="H76" s="8"/>
      <c r="I76" s="8"/>
      <c r="J76" s="8"/>
      <c r="K76" s="8"/>
    </row>
    <row r="77" spans="1:11">
      <c r="A77" s="8"/>
      <c r="B77" s="31">
        <f t="shared" si="0"/>
        <v>60</v>
      </c>
      <c r="C77" s="32">
        <f t="shared" si="5"/>
        <v>3740.6676820309408</v>
      </c>
      <c r="D77" s="32">
        <f t="shared" si="3"/>
        <v>61.807369543372687</v>
      </c>
      <c r="E77" s="32">
        <f t="shared" si="1"/>
        <v>3678.8603124875681</v>
      </c>
      <c r="F77" s="34">
        <f t="shared" si="2"/>
        <v>89032.194002571472</v>
      </c>
      <c r="G77" s="8">
        <f>SUM(D66:D77)</f>
        <v>903.09175319232827</v>
      </c>
      <c r="H77" s="8"/>
      <c r="I77" s="8"/>
      <c r="J77" s="8"/>
      <c r="K77" s="8"/>
    </row>
    <row r="78" spans="1:11">
      <c r="A78" s="8"/>
      <c r="B78" s="31">
        <f t="shared" si="0"/>
        <v>61</v>
      </c>
      <c r="C78" s="32">
        <f t="shared" si="5"/>
        <v>3740.6676820309408</v>
      </c>
      <c r="D78" s="32">
        <f t="shared" si="3"/>
        <v>59.354796001714313</v>
      </c>
      <c r="E78" s="32">
        <f t="shared" si="1"/>
        <v>3681.3128860292263</v>
      </c>
      <c r="F78" s="34">
        <f t="shared" si="2"/>
        <v>85350.881116542252</v>
      </c>
      <c r="G78" s="8"/>
      <c r="H78" s="8"/>
      <c r="I78" s="8"/>
      <c r="J78" s="8"/>
      <c r="K78" s="8"/>
    </row>
    <row r="79" spans="1:11">
      <c r="A79" s="8"/>
      <c r="B79" s="31">
        <f t="shared" si="0"/>
        <v>62</v>
      </c>
      <c r="C79" s="32">
        <f t="shared" si="5"/>
        <v>3740.6676820309408</v>
      </c>
      <c r="D79" s="32">
        <f t="shared" si="3"/>
        <v>56.90058741102817</v>
      </c>
      <c r="E79" s="32">
        <f t="shared" si="1"/>
        <v>3683.7670946199128</v>
      </c>
      <c r="F79" s="34">
        <f t="shared" si="2"/>
        <v>81667.114021922345</v>
      </c>
      <c r="G79" s="8"/>
      <c r="H79" s="8"/>
      <c r="I79" s="8"/>
      <c r="J79" s="8"/>
      <c r="K79" s="8"/>
    </row>
    <row r="80" spans="1:11">
      <c r="A80" s="8"/>
      <c r="B80" s="31">
        <f t="shared" si="0"/>
        <v>63</v>
      </c>
      <c r="C80" s="32">
        <f t="shared" si="5"/>
        <v>3740.6676820309408</v>
      </c>
      <c r="D80" s="32">
        <f t="shared" si="3"/>
        <v>54.444742681281561</v>
      </c>
      <c r="E80" s="32">
        <f t="shared" si="1"/>
        <v>3686.2229393496591</v>
      </c>
      <c r="F80" s="34">
        <f t="shared" si="2"/>
        <v>77980.891082572693</v>
      </c>
      <c r="G80" s="8"/>
      <c r="H80" s="8"/>
      <c r="I80" s="8"/>
      <c r="J80" s="8"/>
      <c r="K80" s="8"/>
    </row>
    <row r="81" spans="1:11">
      <c r="A81" s="8"/>
      <c r="B81" s="31">
        <f t="shared" si="0"/>
        <v>64</v>
      </c>
      <c r="C81" s="32">
        <f t="shared" si="5"/>
        <v>3740.6676820309408</v>
      </c>
      <c r="D81" s="32">
        <f t="shared" si="3"/>
        <v>51.987260721715124</v>
      </c>
      <c r="E81" s="32">
        <f t="shared" si="1"/>
        <v>3688.6804213092255</v>
      </c>
      <c r="F81" s="34">
        <f t="shared" si="2"/>
        <v>74292.210661263467</v>
      </c>
      <c r="G81" s="8"/>
      <c r="H81" s="8"/>
      <c r="I81" s="8"/>
      <c r="J81" s="8"/>
      <c r="K81" s="8"/>
    </row>
    <row r="82" spans="1:11">
      <c r="A82" s="8"/>
      <c r="B82" s="31">
        <f t="shared" si="0"/>
        <v>65</v>
      </c>
      <c r="C82" s="32">
        <f t="shared" si="5"/>
        <v>3740.6676820309408</v>
      </c>
      <c r="D82" s="32">
        <f t="shared" si="3"/>
        <v>49.528140440842307</v>
      </c>
      <c r="E82" s="32">
        <f t="shared" si="1"/>
        <v>3691.1395415900984</v>
      </c>
      <c r="F82" s="34">
        <f t="shared" si="2"/>
        <v>70601.071119673376</v>
      </c>
      <c r="G82" s="8"/>
      <c r="H82" s="8"/>
      <c r="I82" s="8"/>
      <c r="J82" s="8"/>
      <c r="K82" s="8"/>
    </row>
    <row r="83" spans="1:11">
      <c r="A83" s="8"/>
      <c r="B83" s="31">
        <f t="shared" ref="B83:B146" si="6">B82+1</f>
        <v>66</v>
      </c>
      <c r="C83" s="32">
        <f t="shared" si="5"/>
        <v>3740.6676820309408</v>
      </c>
      <c r="D83" s="32">
        <f t="shared" si="3"/>
        <v>47.067380746448919</v>
      </c>
      <c r="E83" s="32">
        <f t="shared" ref="E83:E146" si="7">IF(E$8&gt;=B83,0,C83-D83)</f>
        <v>3693.6003012844917</v>
      </c>
      <c r="F83" s="34">
        <f t="shared" ref="F83:F146" si="8">F82-E83</f>
        <v>66907.470818388887</v>
      </c>
      <c r="G83" s="8"/>
      <c r="H83" s="8"/>
      <c r="I83" s="8"/>
      <c r="J83" s="8"/>
      <c r="K83" s="8"/>
    </row>
    <row r="84" spans="1:11">
      <c r="A84" s="8"/>
      <c r="B84" s="31">
        <f t="shared" si="6"/>
        <v>67</v>
      </c>
      <c r="C84" s="32">
        <f t="shared" si="5"/>
        <v>3740.6676820309408</v>
      </c>
      <c r="D84" s="32">
        <f t="shared" si="3"/>
        <v>44.604980545592589</v>
      </c>
      <c r="E84" s="32">
        <f t="shared" si="7"/>
        <v>3696.062701485348</v>
      </c>
      <c r="F84" s="34">
        <f t="shared" si="8"/>
        <v>63211.408116903542</v>
      </c>
      <c r="G84" s="8"/>
      <c r="H84" s="8"/>
      <c r="I84" s="8"/>
      <c r="J84" s="8"/>
      <c r="K84" s="8"/>
    </row>
    <row r="85" spans="1:11">
      <c r="A85" s="8"/>
      <c r="B85" s="31">
        <f t="shared" si="6"/>
        <v>68</v>
      </c>
      <c r="C85" s="32">
        <f t="shared" si="5"/>
        <v>3740.6676820309408</v>
      </c>
      <c r="D85" s="32">
        <f t="shared" ref="D85:D148" si="9">IF(E$8&gt;=B85,F84*E$5/E$11,F84*E$12)</f>
        <v>42.140938744602359</v>
      </c>
      <c r="E85" s="32">
        <f t="shared" si="7"/>
        <v>3698.5267432863384</v>
      </c>
      <c r="F85" s="34">
        <f t="shared" si="8"/>
        <v>59512.881373617201</v>
      </c>
      <c r="G85" s="8"/>
      <c r="H85" s="8"/>
      <c r="I85" s="8"/>
      <c r="J85" s="8"/>
      <c r="K85" s="8"/>
    </row>
    <row r="86" spans="1:11">
      <c r="A86" s="8"/>
      <c r="B86" s="31">
        <f t="shared" si="6"/>
        <v>69</v>
      </c>
      <c r="C86" s="32">
        <f t="shared" si="5"/>
        <v>3740.6676820309408</v>
      </c>
      <c r="D86" s="32">
        <f t="shared" si="9"/>
        <v>39.675254249078129</v>
      </c>
      <c r="E86" s="32">
        <f t="shared" si="7"/>
        <v>3700.9924277818627</v>
      </c>
      <c r="F86" s="34">
        <f t="shared" si="8"/>
        <v>55811.888945835337</v>
      </c>
      <c r="G86" s="8"/>
      <c r="H86" s="8"/>
      <c r="I86" s="8"/>
      <c r="J86" s="8"/>
      <c r="K86" s="8"/>
    </row>
    <row r="87" spans="1:11">
      <c r="A87" s="8"/>
      <c r="B87" s="31">
        <f t="shared" si="6"/>
        <v>70</v>
      </c>
      <c r="C87" s="32">
        <f t="shared" si="5"/>
        <v>3740.6676820309408</v>
      </c>
      <c r="D87" s="32">
        <f t="shared" si="9"/>
        <v>37.207925963890226</v>
      </c>
      <c r="E87" s="32">
        <f t="shared" si="7"/>
        <v>3703.4597560670504</v>
      </c>
      <c r="F87" s="34">
        <f t="shared" si="8"/>
        <v>52108.429189768285</v>
      </c>
      <c r="G87" s="8"/>
      <c r="H87" s="8"/>
      <c r="I87" s="8"/>
      <c r="J87" s="8"/>
      <c r="K87" s="8"/>
    </row>
    <row r="88" spans="1:11">
      <c r="A88" s="8"/>
      <c r="B88" s="31">
        <f t="shared" si="6"/>
        <v>71</v>
      </c>
      <c r="C88" s="32">
        <f t="shared" si="5"/>
        <v>3740.6676820309408</v>
      </c>
      <c r="D88" s="32">
        <f t="shared" si="9"/>
        <v>34.738952793178854</v>
      </c>
      <c r="E88" s="32">
        <f t="shared" si="7"/>
        <v>3705.9287292377621</v>
      </c>
      <c r="F88" s="34">
        <f t="shared" si="8"/>
        <v>48402.500460530522</v>
      </c>
      <c r="G88" s="8"/>
      <c r="H88" s="8"/>
      <c r="I88" s="8"/>
      <c r="J88" s="8"/>
      <c r="K88" s="8"/>
    </row>
    <row r="89" spans="1:11">
      <c r="A89" s="8"/>
      <c r="B89" s="31">
        <f t="shared" si="6"/>
        <v>72</v>
      </c>
      <c r="C89" s="32">
        <f t="shared" si="5"/>
        <v>3740.6676820309408</v>
      </c>
      <c r="D89" s="32">
        <f t="shared" si="9"/>
        <v>32.268333640353681</v>
      </c>
      <c r="E89" s="32">
        <f t="shared" si="7"/>
        <v>3708.399348390587</v>
      </c>
      <c r="F89" s="34">
        <f t="shared" si="8"/>
        <v>44694.101112139935</v>
      </c>
      <c r="G89" s="8">
        <f>SUM(D78:D89)</f>
        <v>549.91929393972623</v>
      </c>
      <c r="H89" s="8"/>
      <c r="I89" s="8"/>
      <c r="J89" s="8"/>
      <c r="K89" s="8"/>
    </row>
    <row r="90" spans="1:11">
      <c r="A90" s="8"/>
      <c r="B90" s="31">
        <f t="shared" si="6"/>
        <v>73</v>
      </c>
      <c r="C90" s="32">
        <f t="shared" si="5"/>
        <v>3740.6676820309408</v>
      </c>
      <c r="D90" s="32">
        <f t="shared" si="9"/>
        <v>29.79606740809329</v>
      </c>
      <c r="E90" s="32">
        <f t="shared" si="7"/>
        <v>3710.8716146228476</v>
      </c>
      <c r="F90" s="34">
        <f t="shared" si="8"/>
        <v>40983.229497517088</v>
      </c>
      <c r="G90" s="8"/>
      <c r="H90" s="8"/>
      <c r="I90" s="8"/>
      <c r="J90" s="8"/>
      <c r="K90" s="8"/>
    </row>
    <row r="91" spans="1:11">
      <c r="A91" s="8"/>
      <c r="B91" s="31">
        <f t="shared" si="6"/>
        <v>74</v>
      </c>
      <c r="C91" s="32">
        <f t="shared" si="5"/>
        <v>3740.6676820309408</v>
      </c>
      <c r="D91" s="32">
        <f t="shared" si="9"/>
        <v>27.322152998344723</v>
      </c>
      <c r="E91" s="32">
        <f t="shared" si="7"/>
        <v>3713.345529032596</v>
      </c>
      <c r="F91" s="34">
        <f t="shared" si="8"/>
        <v>37269.883968484493</v>
      </c>
      <c r="G91" s="8"/>
      <c r="H91" s="8"/>
      <c r="I91" s="8"/>
      <c r="J91" s="8"/>
      <c r="K91" s="8"/>
    </row>
    <row r="92" spans="1:11">
      <c r="A92" s="8"/>
      <c r="B92" s="31">
        <f t="shared" si="6"/>
        <v>75</v>
      </c>
      <c r="C92" s="32">
        <f t="shared" si="5"/>
        <v>3740.6676820309408</v>
      </c>
      <c r="D92" s="32">
        <f t="shared" si="9"/>
        <v>24.846589312322994</v>
      </c>
      <c r="E92" s="32">
        <f t="shared" si="7"/>
        <v>3715.8210927186178</v>
      </c>
      <c r="F92" s="34">
        <f t="shared" si="8"/>
        <v>33554.062875765878</v>
      </c>
      <c r="G92" s="8"/>
      <c r="H92" s="8"/>
      <c r="I92" s="8"/>
      <c r="J92" s="8"/>
      <c r="K92" s="8"/>
    </row>
    <row r="93" spans="1:11">
      <c r="A93" s="8"/>
      <c r="B93" s="31">
        <f t="shared" si="6"/>
        <v>76</v>
      </c>
      <c r="C93" s="32">
        <f t="shared" si="5"/>
        <v>3740.6676820309408</v>
      </c>
      <c r="D93" s="32">
        <f t="shared" si="9"/>
        <v>22.369375250510583</v>
      </c>
      <c r="E93" s="32">
        <f t="shared" si="7"/>
        <v>3718.2983067804303</v>
      </c>
      <c r="F93" s="34">
        <f t="shared" si="8"/>
        <v>29835.764568985447</v>
      </c>
      <c r="G93" s="8"/>
      <c r="H93" s="8"/>
      <c r="I93" s="8"/>
      <c r="J93" s="8"/>
      <c r="K93" s="8"/>
    </row>
    <row r="94" spans="1:11">
      <c r="A94" s="8"/>
      <c r="B94" s="31">
        <f t="shared" si="6"/>
        <v>77</v>
      </c>
      <c r="C94" s="32">
        <f t="shared" si="5"/>
        <v>3740.6676820309408</v>
      </c>
      <c r="D94" s="32">
        <f t="shared" si="9"/>
        <v>19.890509712656964</v>
      </c>
      <c r="E94" s="32">
        <f t="shared" si="7"/>
        <v>3720.7771723182836</v>
      </c>
      <c r="F94" s="34">
        <f t="shared" si="8"/>
        <v>26114.987396667162</v>
      </c>
      <c r="G94" s="8"/>
      <c r="H94" s="8"/>
      <c r="I94" s="8"/>
      <c r="J94" s="8"/>
      <c r="K94" s="8"/>
    </row>
    <row r="95" spans="1:11">
      <c r="A95" s="8"/>
      <c r="B95" s="31">
        <f t="shared" si="6"/>
        <v>78</v>
      </c>
      <c r="C95" s="32">
        <f t="shared" si="5"/>
        <v>3740.6676820309408</v>
      </c>
      <c r="D95" s="32">
        <f t="shared" si="9"/>
        <v>17.409991597778106</v>
      </c>
      <c r="E95" s="32">
        <f t="shared" si="7"/>
        <v>3723.2576904331627</v>
      </c>
      <c r="F95" s="34">
        <f t="shared" si="8"/>
        <v>22391.729706234</v>
      </c>
      <c r="G95" s="8"/>
      <c r="H95" s="8"/>
      <c r="I95" s="8"/>
      <c r="J95" s="8"/>
      <c r="K95" s="8"/>
    </row>
    <row r="96" spans="1:11">
      <c r="A96" s="8"/>
      <c r="B96" s="31">
        <f t="shared" si="6"/>
        <v>79</v>
      </c>
      <c r="C96" s="32">
        <f t="shared" si="5"/>
        <v>3740.6676820309408</v>
      </c>
      <c r="D96" s="32">
        <f t="shared" si="9"/>
        <v>14.927819804156</v>
      </c>
      <c r="E96" s="32">
        <f t="shared" si="7"/>
        <v>3725.7398622267847</v>
      </c>
      <c r="F96" s="34">
        <f t="shared" si="8"/>
        <v>18665.989844007214</v>
      </c>
      <c r="G96" s="8"/>
      <c r="H96" s="8"/>
      <c r="I96" s="8"/>
      <c r="J96" s="8"/>
      <c r="K96" s="8"/>
    </row>
    <row r="97" spans="1:11">
      <c r="A97" s="8"/>
      <c r="B97" s="31">
        <f t="shared" si="6"/>
        <v>80</v>
      </c>
      <c r="C97" s="32">
        <f t="shared" ref="C97:C160" si="10">IF(B97&gt;E$7,0,E$9)</f>
        <v>3740.6676820309408</v>
      </c>
      <c r="D97" s="32">
        <f t="shared" si="9"/>
        <v>12.443993229338142</v>
      </c>
      <c r="E97" s="32">
        <f t="shared" si="7"/>
        <v>3728.2236888016027</v>
      </c>
      <c r="F97" s="34">
        <f t="shared" si="8"/>
        <v>14937.766155205611</v>
      </c>
      <c r="G97" s="8"/>
      <c r="H97" s="8"/>
      <c r="I97" s="8"/>
      <c r="J97" s="8"/>
      <c r="K97" s="8"/>
    </row>
    <row r="98" spans="1:11">
      <c r="A98" s="8"/>
      <c r="B98" s="31">
        <f t="shared" si="6"/>
        <v>81</v>
      </c>
      <c r="C98" s="32">
        <f t="shared" si="10"/>
        <v>3740.6676820309408</v>
      </c>
      <c r="D98" s="32">
        <f t="shared" si="9"/>
        <v>9.9585107701370728</v>
      </c>
      <c r="E98" s="32">
        <f t="shared" si="7"/>
        <v>3730.7091712608039</v>
      </c>
      <c r="F98" s="34">
        <f t="shared" si="8"/>
        <v>11207.056983944807</v>
      </c>
      <c r="G98" s="8"/>
      <c r="H98" s="8"/>
      <c r="I98" s="8"/>
      <c r="J98" s="8"/>
      <c r="K98" s="8"/>
    </row>
    <row r="99" spans="1:11">
      <c r="A99" s="8"/>
      <c r="B99" s="31">
        <f t="shared" si="6"/>
        <v>82</v>
      </c>
      <c r="C99" s="32">
        <f t="shared" si="10"/>
        <v>3740.6676820309408</v>
      </c>
      <c r="D99" s="32">
        <f t="shared" si="9"/>
        <v>7.4713713226298708</v>
      </c>
      <c r="E99" s="32">
        <f t="shared" si="7"/>
        <v>3733.1963107083111</v>
      </c>
      <c r="F99" s="34">
        <f t="shared" si="8"/>
        <v>7473.860673236496</v>
      </c>
      <c r="G99" s="8"/>
      <c r="H99" s="8"/>
      <c r="I99" s="8"/>
      <c r="J99" s="8"/>
      <c r="K99" s="8"/>
    </row>
    <row r="100" spans="1:11">
      <c r="A100" s="8"/>
      <c r="B100" s="31">
        <f t="shared" si="6"/>
        <v>83</v>
      </c>
      <c r="C100" s="32">
        <f t="shared" si="10"/>
        <v>3740.6676820309408</v>
      </c>
      <c r="D100" s="32">
        <f t="shared" si="9"/>
        <v>4.9825737821576634</v>
      </c>
      <c r="E100" s="32">
        <f t="shared" si="7"/>
        <v>3735.6851082487833</v>
      </c>
      <c r="F100" s="34">
        <f t="shared" si="8"/>
        <v>3738.1755649877127</v>
      </c>
      <c r="G100" s="8"/>
      <c r="H100" s="8"/>
      <c r="I100" s="8"/>
      <c r="J100" s="8"/>
      <c r="K100" s="8"/>
    </row>
    <row r="101" spans="1:11">
      <c r="A101" s="8"/>
      <c r="B101" s="31">
        <f t="shared" si="6"/>
        <v>84</v>
      </c>
      <c r="C101" s="32">
        <f t="shared" si="10"/>
        <v>3740.6676820309408</v>
      </c>
      <c r="D101" s="32">
        <f t="shared" si="9"/>
        <v>2.4921170433251416</v>
      </c>
      <c r="E101" s="32">
        <f t="shared" si="7"/>
        <v>3738.1755649876159</v>
      </c>
      <c r="F101" s="34">
        <f t="shared" si="8"/>
        <v>9.6861185738816857E-11</v>
      </c>
      <c r="G101" s="8">
        <f>SUM(D90:D101)</f>
        <v>193.91107223145056</v>
      </c>
      <c r="H101" s="39">
        <f>SUM(D18:D101)</f>
        <v>8735.0852905990123</v>
      </c>
      <c r="I101" s="40" t="s">
        <v>29</v>
      </c>
      <c r="J101" s="8"/>
      <c r="K101" s="8"/>
    </row>
    <row r="102" spans="1:11">
      <c r="A102" s="8"/>
      <c r="B102" s="31">
        <f t="shared" si="6"/>
        <v>85</v>
      </c>
      <c r="C102" s="32">
        <f t="shared" si="10"/>
        <v>0</v>
      </c>
      <c r="D102" s="32">
        <f t="shared" si="9"/>
        <v>6.4574123825877899E-14</v>
      </c>
      <c r="E102" s="32">
        <f t="shared" si="7"/>
        <v>-6.4574123825877899E-14</v>
      </c>
      <c r="F102" s="34">
        <f t="shared" si="8"/>
        <v>9.6925759862642733E-11</v>
      </c>
      <c r="G102" s="8"/>
      <c r="H102" s="38"/>
      <c r="I102" s="8"/>
      <c r="J102" s="8"/>
      <c r="K102" s="8"/>
    </row>
    <row r="103" spans="1:11">
      <c r="A103" s="8"/>
      <c r="B103" s="31">
        <f t="shared" si="6"/>
        <v>86</v>
      </c>
      <c r="C103" s="32">
        <f t="shared" si="10"/>
        <v>0</v>
      </c>
      <c r="D103" s="32">
        <f t="shared" si="9"/>
        <v>6.4617173241761815E-14</v>
      </c>
      <c r="E103" s="32">
        <f t="shared" si="7"/>
        <v>-6.4617173241761815E-14</v>
      </c>
      <c r="F103" s="34">
        <f t="shared" si="8"/>
        <v>9.6990377035884501E-11</v>
      </c>
      <c r="G103" s="8"/>
      <c r="H103" s="8"/>
      <c r="I103" s="8"/>
      <c r="J103" s="8"/>
      <c r="K103" s="8"/>
    </row>
    <row r="104" spans="1:11">
      <c r="A104" s="8"/>
      <c r="B104" s="31">
        <f t="shared" si="6"/>
        <v>87</v>
      </c>
      <c r="C104" s="32">
        <f t="shared" si="10"/>
        <v>0</v>
      </c>
      <c r="D104" s="32">
        <f t="shared" si="9"/>
        <v>6.4660251357256334E-14</v>
      </c>
      <c r="E104" s="32">
        <f t="shared" si="7"/>
        <v>-6.4660251357256334E-14</v>
      </c>
      <c r="F104" s="34">
        <f t="shared" si="8"/>
        <v>9.705503728724176E-11</v>
      </c>
      <c r="G104" s="8"/>
      <c r="H104" s="8"/>
      <c r="I104" s="8"/>
      <c r="J104" s="8"/>
      <c r="K104" s="8"/>
    </row>
    <row r="105" spans="1:11">
      <c r="A105" s="8"/>
      <c r="B105" s="31">
        <f t="shared" si="6"/>
        <v>88</v>
      </c>
      <c r="C105" s="32">
        <f t="shared" si="10"/>
        <v>0</v>
      </c>
      <c r="D105" s="32">
        <f t="shared" si="9"/>
        <v>6.4703358191494501E-14</v>
      </c>
      <c r="E105" s="32">
        <f t="shared" si="7"/>
        <v>-6.4703358191494501E-14</v>
      </c>
      <c r="F105" s="34">
        <f t="shared" si="8"/>
        <v>9.7119740645433252E-11</v>
      </c>
      <c r="G105" s="8"/>
      <c r="H105" s="8"/>
      <c r="I105" s="8"/>
      <c r="J105" s="8"/>
      <c r="K105" s="8"/>
    </row>
    <row r="106" spans="1:11">
      <c r="A106" s="8"/>
      <c r="B106" s="31">
        <f t="shared" si="6"/>
        <v>89</v>
      </c>
      <c r="C106" s="32">
        <f t="shared" si="10"/>
        <v>0</v>
      </c>
      <c r="D106" s="32">
        <f t="shared" si="9"/>
        <v>6.4746493763622161E-14</v>
      </c>
      <c r="E106" s="32">
        <f t="shared" si="7"/>
        <v>-6.4746493763622161E-14</v>
      </c>
      <c r="F106" s="34">
        <f t="shared" si="8"/>
        <v>9.7184487139196874E-11</v>
      </c>
      <c r="G106" s="8"/>
      <c r="H106" s="8"/>
      <c r="I106" s="8"/>
      <c r="J106" s="8"/>
      <c r="K106" s="8"/>
    </row>
    <row r="107" spans="1:11">
      <c r="A107" s="8"/>
      <c r="B107" s="31">
        <f t="shared" si="6"/>
        <v>90</v>
      </c>
      <c r="C107" s="32">
        <f t="shared" si="10"/>
        <v>0</v>
      </c>
      <c r="D107" s="32">
        <f t="shared" si="9"/>
        <v>6.4789658092797917E-14</v>
      </c>
      <c r="E107" s="32">
        <f t="shared" si="7"/>
        <v>-6.4789658092797917E-14</v>
      </c>
      <c r="F107" s="34">
        <f t="shared" si="8"/>
        <v>9.7249276797289674E-11</v>
      </c>
      <c r="G107" s="8"/>
      <c r="H107" s="8"/>
      <c r="I107" s="8"/>
      <c r="J107" s="8"/>
      <c r="K107" s="8"/>
    </row>
    <row r="108" spans="1:11">
      <c r="A108" s="8"/>
      <c r="B108" s="31">
        <f t="shared" si="6"/>
        <v>91</v>
      </c>
      <c r="C108" s="32">
        <f t="shared" si="10"/>
        <v>0</v>
      </c>
      <c r="D108" s="32">
        <f t="shared" si="9"/>
        <v>6.4832851198193109E-14</v>
      </c>
      <c r="E108" s="32">
        <f t="shared" si="7"/>
        <v>-6.4832851198193109E-14</v>
      </c>
      <c r="F108" s="34">
        <f t="shared" si="8"/>
        <v>9.7314109648487872E-11</v>
      </c>
      <c r="G108" s="8"/>
      <c r="H108" s="8"/>
      <c r="I108" s="8"/>
      <c r="J108" s="8"/>
      <c r="K108" s="8"/>
    </row>
    <row r="109" spans="1:11">
      <c r="A109" s="8"/>
      <c r="B109" s="31">
        <f t="shared" si="6"/>
        <v>92</v>
      </c>
      <c r="C109" s="32">
        <f t="shared" si="10"/>
        <v>0</v>
      </c>
      <c r="D109" s="32">
        <f t="shared" si="9"/>
        <v>6.4876073098991912E-14</v>
      </c>
      <c r="E109" s="32">
        <f t="shared" si="7"/>
        <v>-6.4876073098991912E-14</v>
      </c>
      <c r="F109" s="34">
        <f t="shared" si="8"/>
        <v>9.7378985721586865E-11</v>
      </c>
      <c r="G109" s="8"/>
      <c r="H109" s="1"/>
      <c r="I109" s="8"/>
      <c r="J109" s="8"/>
      <c r="K109" s="8"/>
    </row>
    <row r="110" spans="1:11">
      <c r="A110" s="8"/>
      <c r="B110" s="31">
        <f t="shared" si="6"/>
        <v>93</v>
      </c>
      <c r="C110" s="32">
        <f t="shared" si="10"/>
        <v>0</v>
      </c>
      <c r="D110" s="32">
        <f t="shared" si="9"/>
        <v>6.4919323814391238E-14</v>
      </c>
      <c r="E110" s="32">
        <f t="shared" si="7"/>
        <v>-6.4919323814391238E-14</v>
      </c>
      <c r="F110" s="34">
        <f t="shared" si="8"/>
        <v>9.7443905045401256E-11</v>
      </c>
      <c r="G110" s="8"/>
      <c r="H110" s="8"/>
      <c r="I110" s="8"/>
      <c r="J110" s="8"/>
      <c r="K110" s="8"/>
    </row>
    <row r="111" spans="1:11">
      <c r="A111" s="8"/>
      <c r="B111" s="31">
        <f t="shared" si="6"/>
        <v>94</v>
      </c>
      <c r="C111" s="32">
        <f t="shared" si="10"/>
        <v>0</v>
      </c>
      <c r="D111" s="32">
        <f t="shared" si="9"/>
        <v>6.4962603363600834E-14</v>
      </c>
      <c r="E111" s="32">
        <f t="shared" si="7"/>
        <v>-6.4962603363600834E-14</v>
      </c>
      <c r="F111" s="34">
        <f t="shared" si="8"/>
        <v>9.7508867648764856E-11</v>
      </c>
      <c r="G111" s="8"/>
      <c r="H111" s="1"/>
      <c r="I111" s="8"/>
      <c r="J111" s="8"/>
      <c r="K111" s="8"/>
    </row>
    <row r="112" spans="1:11">
      <c r="A112" s="8"/>
      <c r="B112" s="31">
        <f t="shared" si="6"/>
        <v>95</v>
      </c>
      <c r="C112" s="32">
        <f t="shared" si="10"/>
        <v>0</v>
      </c>
      <c r="D112" s="32">
        <f t="shared" si="9"/>
        <v>6.5005911765843234E-14</v>
      </c>
      <c r="E112" s="32">
        <f t="shared" si="7"/>
        <v>-6.5005911765843234E-14</v>
      </c>
      <c r="F112" s="34">
        <f t="shared" si="8"/>
        <v>9.7573873560530695E-11</v>
      </c>
      <c r="G112" s="8"/>
      <c r="H112" s="8"/>
      <c r="I112" s="8"/>
      <c r="J112" s="8"/>
      <c r="K112" s="8"/>
    </row>
    <row r="113" spans="1:11">
      <c r="A113" s="8"/>
      <c r="B113" s="31">
        <f t="shared" si="6"/>
        <v>96</v>
      </c>
      <c r="C113" s="32">
        <f t="shared" si="10"/>
        <v>0</v>
      </c>
      <c r="D113" s="32">
        <f t="shared" si="9"/>
        <v>6.5049249040353795E-14</v>
      </c>
      <c r="E113" s="32">
        <f t="shared" si="7"/>
        <v>-6.5049249040353795E-14</v>
      </c>
      <c r="F113" s="34">
        <f t="shared" si="8"/>
        <v>9.7638922809571045E-11</v>
      </c>
      <c r="G113" s="8">
        <f>SUM(D102:D113)</f>
        <v>7.7773707075418471E-13</v>
      </c>
      <c r="H113" s="8"/>
      <c r="I113" s="8"/>
      <c r="J113" s="8"/>
      <c r="K113" s="8"/>
    </row>
    <row r="114" spans="1:11">
      <c r="A114" s="8"/>
      <c r="B114" s="31">
        <f t="shared" si="6"/>
        <v>97</v>
      </c>
      <c r="C114" s="32">
        <f t="shared" si="10"/>
        <v>0</v>
      </c>
      <c r="D114" s="32">
        <f t="shared" si="9"/>
        <v>6.5092615206380698E-14</v>
      </c>
      <c r="E114" s="32">
        <f t="shared" si="7"/>
        <v>-6.5092615206380698E-14</v>
      </c>
      <c r="F114" s="34">
        <f t="shared" si="8"/>
        <v>9.7704015424777427E-11</v>
      </c>
      <c r="G114" s="8"/>
      <c r="H114" s="8"/>
      <c r="I114" s="8"/>
      <c r="J114" s="8"/>
      <c r="K114" s="8"/>
    </row>
    <row r="115" spans="1:11">
      <c r="A115" s="8"/>
      <c r="B115" s="31">
        <f t="shared" si="6"/>
        <v>98</v>
      </c>
      <c r="C115" s="32">
        <f t="shared" si="10"/>
        <v>0</v>
      </c>
      <c r="D115" s="32">
        <f t="shared" si="9"/>
        <v>6.5136010283184947E-14</v>
      </c>
      <c r="E115" s="32">
        <f t="shared" si="7"/>
        <v>-6.5136010283184947E-14</v>
      </c>
      <c r="F115" s="34">
        <f t="shared" si="8"/>
        <v>9.7769151435060616E-11</v>
      </c>
      <c r="G115" s="8"/>
      <c r="H115" s="8"/>
      <c r="I115" s="8"/>
      <c r="J115" s="8"/>
      <c r="K115" s="8"/>
    </row>
    <row r="116" spans="1:11">
      <c r="A116" s="8"/>
      <c r="B116" s="31">
        <f t="shared" si="6"/>
        <v>99</v>
      </c>
      <c r="C116" s="32">
        <f t="shared" si="10"/>
        <v>0</v>
      </c>
      <c r="D116" s="32">
        <f t="shared" si="9"/>
        <v>6.5179434290040408E-14</v>
      </c>
      <c r="E116" s="32">
        <f t="shared" si="7"/>
        <v>-6.5179434290040408E-14</v>
      </c>
      <c r="F116" s="34">
        <f t="shared" si="8"/>
        <v>9.783433086935066E-11</v>
      </c>
      <c r="G116" s="8"/>
      <c r="H116" s="1"/>
      <c r="I116" s="8"/>
      <c r="J116" s="8"/>
      <c r="K116" s="8"/>
    </row>
    <row r="117" spans="1:11">
      <c r="A117" s="8"/>
      <c r="B117" s="31">
        <f t="shared" si="6"/>
        <v>100</v>
      </c>
      <c r="C117" s="32">
        <f t="shared" si="10"/>
        <v>0</v>
      </c>
      <c r="D117" s="32">
        <f t="shared" si="9"/>
        <v>6.5222887246233771E-14</v>
      </c>
      <c r="E117" s="32">
        <f t="shared" si="7"/>
        <v>-6.5222887246233771E-14</v>
      </c>
      <c r="F117" s="34">
        <f t="shared" si="8"/>
        <v>9.789955375659689E-11</v>
      </c>
      <c r="G117" s="8"/>
      <c r="H117" s="8"/>
      <c r="I117" s="8"/>
      <c r="J117" s="8"/>
      <c r="K117" s="8"/>
    </row>
    <row r="118" spans="1:11">
      <c r="A118" s="8"/>
      <c r="B118" s="31">
        <f t="shared" si="6"/>
        <v>101</v>
      </c>
      <c r="C118" s="32">
        <f t="shared" si="10"/>
        <v>0</v>
      </c>
      <c r="D118" s="32">
        <f t="shared" si="9"/>
        <v>6.5266369171064588E-14</v>
      </c>
      <c r="E118" s="32">
        <f t="shared" si="7"/>
        <v>-6.5266369171064588E-14</v>
      </c>
      <c r="F118" s="34">
        <f t="shared" si="8"/>
        <v>9.796482012576796E-11</v>
      </c>
      <c r="G118" s="8"/>
      <c r="H118" s="8"/>
      <c r="I118" s="8"/>
      <c r="J118" s="8"/>
      <c r="K118" s="8"/>
    </row>
    <row r="119" spans="1:11">
      <c r="A119" s="8"/>
      <c r="B119" s="31">
        <f t="shared" si="6"/>
        <v>102</v>
      </c>
      <c r="C119" s="32">
        <f t="shared" si="10"/>
        <v>0</v>
      </c>
      <c r="D119" s="32">
        <f t="shared" si="9"/>
        <v>6.530988008384531E-14</v>
      </c>
      <c r="E119" s="32">
        <f t="shared" si="7"/>
        <v>-6.530988008384531E-14</v>
      </c>
      <c r="F119" s="34">
        <f t="shared" si="8"/>
        <v>9.8030130005851806E-11</v>
      </c>
      <c r="G119" s="8"/>
      <c r="H119" s="8"/>
      <c r="I119" s="8"/>
      <c r="J119" s="8"/>
      <c r="K119" s="8"/>
    </row>
    <row r="120" spans="1:11">
      <c r="A120" s="8"/>
      <c r="B120" s="31">
        <f t="shared" si="6"/>
        <v>103</v>
      </c>
      <c r="C120" s="32">
        <f t="shared" si="10"/>
        <v>0</v>
      </c>
      <c r="D120" s="32">
        <f t="shared" si="9"/>
        <v>6.5353420003901198E-14</v>
      </c>
      <c r="E120" s="32">
        <f t="shared" si="7"/>
        <v>-6.5353420003901198E-14</v>
      </c>
      <c r="F120" s="34">
        <f t="shared" si="8"/>
        <v>9.8095483425855701E-11</v>
      </c>
      <c r="G120" s="8"/>
      <c r="H120" s="8"/>
      <c r="I120" s="8"/>
      <c r="J120" s="8"/>
      <c r="K120" s="8"/>
    </row>
    <row r="121" spans="1:11">
      <c r="A121" s="8"/>
      <c r="B121" s="31">
        <f t="shared" si="6"/>
        <v>104</v>
      </c>
      <c r="C121" s="32">
        <f t="shared" si="10"/>
        <v>0</v>
      </c>
      <c r="D121" s="32">
        <f t="shared" si="9"/>
        <v>6.5396988950570465E-14</v>
      </c>
      <c r="E121" s="32">
        <f t="shared" si="7"/>
        <v>-6.5396988950570465E-14</v>
      </c>
      <c r="F121" s="34">
        <f t="shared" si="8"/>
        <v>9.8160880414806266E-11</v>
      </c>
      <c r="G121" s="8"/>
      <c r="H121" s="8"/>
      <c r="I121" s="8"/>
      <c r="J121" s="8"/>
      <c r="K121" s="8"/>
    </row>
    <row r="122" spans="1:11">
      <c r="A122" s="8"/>
      <c r="B122" s="31">
        <f t="shared" si="6"/>
        <v>105</v>
      </c>
      <c r="C122" s="32">
        <f t="shared" si="10"/>
        <v>0</v>
      </c>
      <c r="D122" s="32">
        <f t="shared" si="9"/>
        <v>6.5440586943204172E-14</v>
      </c>
      <c r="E122" s="32">
        <f t="shared" si="7"/>
        <v>-6.5440586943204172E-14</v>
      </c>
      <c r="F122" s="34">
        <f t="shared" si="8"/>
        <v>9.822632100174947E-11</v>
      </c>
      <c r="G122" s="8"/>
      <c r="H122" s="8"/>
      <c r="I122" s="8"/>
      <c r="J122" s="8"/>
      <c r="K122" s="8"/>
    </row>
    <row r="123" spans="1:11">
      <c r="A123" s="8"/>
      <c r="B123" s="31">
        <f t="shared" si="6"/>
        <v>106</v>
      </c>
      <c r="C123" s="32">
        <f t="shared" si="10"/>
        <v>0</v>
      </c>
      <c r="D123" s="32">
        <f t="shared" si="9"/>
        <v>6.5484214001166316E-14</v>
      </c>
      <c r="E123" s="32">
        <f t="shared" si="7"/>
        <v>-6.5484214001166316E-14</v>
      </c>
      <c r="F123" s="34">
        <f t="shared" si="8"/>
        <v>9.8291805215750642E-11</v>
      </c>
      <c r="G123" s="8"/>
      <c r="H123" s="8"/>
      <c r="I123" s="8"/>
      <c r="J123" s="8"/>
      <c r="K123" s="8"/>
    </row>
    <row r="124" spans="1:11">
      <c r="A124" s="8"/>
      <c r="B124" s="31">
        <f t="shared" si="6"/>
        <v>107</v>
      </c>
      <c r="C124" s="32">
        <f t="shared" si="10"/>
        <v>0</v>
      </c>
      <c r="D124" s="32">
        <f t="shared" si="9"/>
        <v>6.5527870143833758E-14</v>
      </c>
      <c r="E124" s="32">
        <f t="shared" si="7"/>
        <v>-6.5527870143833758E-14</v>
      </c>
      <c r="F124" s="34">
        <f t="shared" si="8"/>
        <v>9.8357333085894475E-11</v>
      </c>
      <c r="G124" s="8"/>
      <c r="H124" s="8"/>
      <c r="I124" s="8"/>
      <c r="J124" s="8"/>
      <c r="K124" s="8"/>
    </row>
    <row r="125" spans="1:11">
      <c r="A125" s="8"/>
      <c r="B125" s="31">
        <f t="shared" si="6"/>
        <v>108</v>
      </c>
      <c r="C125" s="32">
        <f t="shared" si="10"/>
        <v>0</v>
      </c>
      <c r="D125" s="32">
        <f t="shared" si="9"/>
        <v>6.557155539059632E-14</v>
      </c>
      <c r="E125" s="32">
        <f t="shared" si="7"/>
        <v>-6.557155539059632E-14</v>
      </c>
      <c r="F125" s="34">
        <f t="shared" si="8"/>
        <v>9.8422904641285073E-11</v>
      </c>
      <c r="G125" s="8">
        <f>SUM(D114:D125)</f>
        <v>7.8398183171402187E-13</v>
      </c>
      <c r="H125" s="8"/>
      <c r="I125" s="8"/>
      <c r="J125" s="8"/>
      <c r="K125" s="8"/>
    </row>
    <row r="126" spans="1:11">
      <c r="A126" s="8"/>
      <c r="B126" s="31">
        <f t="shared" si="6"/>
        <v>109</v>
      </c>
      <c r="C126" s="32">
        <f t="shared" si="10"/>
        <v>0</v>
      </c>
      <c r="D126" s="32">
        <f t="shared" si="9"/>
        <v>6.5615269760856711E-14</v>
      </c>
      <c r="E126" s="32">
        <f t="shared" si="7"/>
        <v>-6.5615269760856711E-14</v>
      </c>
      <c r="F126" s="34">
        <f t="shared" si="8"/>
        <v>9.8488519911045927E-11</v>
      </c>
      <c r="G126" s="8"/>
      <c r="H126" s="8"/>
      <c r="I126" s="8"/>
      <c r="J126" s="8"/>
      <c r="K126" s="8"/>
    </row>
    <row r="127" spans="1:11">
      <c r="A127" s="8"/>
      <c r="B127" s="31">
        <f t="shared" si="6"/>
        <v>110</v>
      </c>
      <c r="C127" s="32">
        <f t="shared" si="10"/>
        <v>0</v>
      </c>
      <c r="D127" s="32">
        <f t="shared" si="9"/>
        <v>6.5659013274030616E-14</v>
      </c>
      <c r="E127" s="32">
        <f t="shared" si="7"/>
        <v>-6.5659013274030616E-14</v>
      </c>
      <c r="F127" s="34">
        <f t="shared" si="8"/>
        <v>9.8554178924319954E-11</v>
      </c>
      <c r="G127" s="8"/>
      <c r="H127" s="8"/>
      <c r="I127" s="8"/>
      <c r="J127" s="8"/>
      <c r="K127" s="8"/>
    </row>
    <row r="128" spans="1:11">
      <c r="A128" s="8"/>
      <c r="B128" s="31">
        <f t="shared" si="6"/>
        <v>111</v>
      </c>
      <c r="C128" s="32">
        <f t="shared" si="10"/>
        <v>0</v>
      </c>
      <c r="D128" s="32">
        <f t="shared" si="9"/>
        <v>6.5702785949546631E-14</v>
      </c>
      <c r="E128" s="32">
        <f t="shared" si="7"/>
        <v>-6.5702785949546631E-14</v>
      </c>
      <c r="F128" s="34">
        <f t="shared" si="8"/>
        <v>9.8619881710269496E-11</v>
      </c>
      <c r="G128" s="8"/>
      <c r="H128" s="8"/>
      <c r="I128" s="8"/>
      <c r="J128" s="8"/>
      <c r="K128" s="8"/>
    </row>
    <row r="129" spans="1:11">
      <c r="A129" s="8"/>
      <c r="B129" s="31">
        <f t="shared" si="6"/>
        <v>112</v>
      </c>
      <c r="C129" s="32">
        <f t="shared" si="10"/>
        <v>0</v>
      </c>
      <c r="D129" s="32">
        <f t="shared" si="9"/>
        <v>6.5746587806846328E-14</v>
      </c>
      <c r="E129" s="32">
        <f t="shared" si="7"/>
        <v>-6.5746587806846328E-14</v>
      </c>
      <c r="F129" s="34">
        <f t="shared" si="8"/>
        <v>9.8685628298076337E-11</v>
      </c>
      <c r="G129" s="8"/>
      <c r="H129" s="8"/>
      <c r="I129" s="8"/>
      <c r="J129" s="8"/>
      <c r="K129" s="8"/>
    </row>
    <row r="130" spans="1:11">
      <c r="A130" s="8"/>
      <c r="B130" s="31">
        <f t="shared" si="6"/>
        <v>113</v>
      </c>
      <c r="C130" s="32">
        <f t="shared" si="10"/>
        <v>0</v>
      </c>
      <c r="D130" s="32">
        <f t="shared" si="9"/>
        <v>6.5790418865384228E-14</v>
      </c>
      <c r="E130" s="32">
        <f t="shared" si="7"/>
        <v>-6.5790418865384228E-14</v>
      </c>
      <c r="F130" s="34">
        <f t="shared" si="8"/>
        <v>9.8751418716941722E-11</v>
      </c>
      <c r="G130" s="8"/>
      <c r="H130" s="8"/>
      <c r="I130" s="8"/>
      <c r="J130" s="8"/>
      <c r="K130" s="8"/>
    </row>
    <row r="131" spans="1:11">
      <c r="A131" s="8"/>
      <c r="B131" s="31">
        <f t="shared" si="6"/>
        <v>114</v>
      </c>
      <c r="C131" s="32">
        <f t="shared" si="10"/>
        <v>0</v>
      </c>
      <c r="D131" s="32">
        <f t="shared" si="9"/>
        <v>6.5834279144627816E-14</v>
      </c>
      <c r="E131" s="32">
        <f t="shared" si="7"/>
        <v>-6.5834279144627816E-14</v>
      </c>
      <c r="F131" s="34">
        <f t="shared" si="8"/>
        <v>9.8817252996086349E-11</v>
      </c>
      <c r="G131" s="8"/>
      <c r="H131" s="8"/>
      <c r="I131" s="8"/>
      <c r="J131" s="8"/>
      <c r="K131" s="8"/>
    </row>
    <row r="132" spans="1:11">
      <c r="A132" s="8"/>
      <c r="B132" s="31">
        <f t="shared" si="6"/>
        <v>115</v>
      </c>
      <c r="C132" s="32">
        <f t="shared" si="10"/>
        <v>0</v>
      </c>
      <c r="D132" s="32">
        <f t="shared" si="9"/>
        <v>6.5878168664057564E-14</v>
      </c>
      <c r="E132" s="32">
        <f t="shared" si="7"/>
        <v>-6.5878168664057564E-14</v>
      </c>
      <c r="F132" s="34">
        <f t="shared" si="8"/>
        <v>9.8883131164750406E-11</v>
      </c>
      <c r="G132" s="8"/>
      <c r="H132" s="8"/>
      <c r="I132" s="8"/>
      <c r="J132" s="8"/>
      <c r="K132" s="8"/>
    </row>
    <row r="133" spans="1:11">
      <c r="A133" s="8"/>
      <c r="B133" s="31">
        <f t="shared" si="6"/>
        <v>116</v>
      </c>
      <c r="C133" s="32">
        <f t="shared" si="10"/>
        <v>0</v>
      </c>
      <c r="D133" s="32">
        <f t="shared" si="9"/>
        <v>6.5922087443166931E-14</v>
      </c>
      <c r="E133" s="32">
        <f t="shared" si="7"/>
        <v>-6.5922087443166931E-14</v>
      </c>
      <c r="F133" s="34">
        <f t="shared" si="8"/>
        <v>9.8949053252193573E-11</v>
      </c>
      <c r="G133" s="8"/>
      <c r="H133" s="8"/>
      <c r="I133" s="8"/>
      <c r="J133" s="8"/>
      <c r="K133" s="8"/>
    </row>
    <row r="134" spans="1:11">
      <c r="A134" s="8"/>
      <c r="B134" s="31">
        <f t="shared" si="6"/>
        <v>117</v>
      </c>
      <c r="C134" s="32">
        <f t="shared" si="10"/>
        <v>0</v>
      </c>
      <c r="D134" s="32">
        <f t="shared" si="9"/>
        <v>6.5966035501462377E-14</v>
      </c>
      <c r="E134" s="32">
        <f t="shared" si="7"/>
        <v>-6.5966035501462377E-14</v>
      </c>
      <c r="F134" s="34">
        <f t="shared" si="8"/>
        <v>9.9015019287695031E-11</v>
      </c>
      <c r="G134" s="8"/>
      <c r="H134" s="8"/>
      <c r="I134" s="8"/>
      <c r="J134" s="8"/>
      <c r="K134" s="8"/>
    </row>
    <row r="135" spans="1:11">
      <c r="A135" s="8"/>
      <c r="B135" s="31">
        <f t="shared" si="6"/>
        <v>118</v>
      </c>
      <c r="C135" s="32">
        <f t="shared" si="10"/>
        <v>0</v>
      </c>
      <c r="D135" s="32">
        <f t="shared" si="9"/>
        <v>6.6010012858463351E-14</v>
      </c>
      <c r="E135" s="32">
        <f t="shared" si="7"/>
        <v>-6.6010012858463351E-14</v>
      </c>
      <c r="F135" s="34">
        <f t="shared" si="8"/>
        <v>9.9081029300553492E-11</v>
      </c>
      <c r="G135" s="8"/>
      <c r="H135" s="8"/>
      <c r="I135" s="8"/>
      <c r="J135" s="8"/>
      <c r="K135" s="8"/>
    </row>
    <row r="136" spans="1:11">
      <c r="A136" s="8"/>
      <c r="B136" s="31">
        <f t="shared" si="6"/>
        <v>119</v>
      </c>
      <c r="C136" s="32">
        <f t="shared" si="10"/>
        <v>0</v>
      </c>
      <c r="D136" s="32">
        <f t="shared" si="9"/>
        <v>6.6054019533702327E-14</v>
      </c>
      <c r="E136" s="32">
        <f t="shared" si="7"/>
        <v>-6.6054019533702327E-14</v>
      </c>
      <c r="F136" s="34">
        <f t="shared" si="8"/>
        <v>9.9147083320087197E-11</v>
      </c>
      <c r="G136" s="8"/>
      <c r="H136" s="8"/>
      <c r="I136" s="8"/>
      <c r="J136" s="8"/>
      <c r="K136" s="8"/>
    </row>
    <row r="137" spans="1:11">
      <c r="A137" s="8"/>
      <c r="B137" s="31">
        <f t="shared" si="6"/>
        <v>120</v>
      </c>
      <c r="C137" s="32">
        <f t="shared" si="10"/>
        <v>0</v>
      </c>
      <c r="D137" s="32">
        <f t="shared" si="9"/>
        <v>6.609805554672479E-14</v>
      </c>
      <c r="E137" s="32">
        <f t="shared" si="7"/>
        <v>-6.609805554672479E-14</v>
      </c>
      <c r="F137" s="34">
        <f t="shared" si="8"/>
        <v>9.9213181375633916E-11</v>
      </c>
      <c r="G137" s="8">
        <f>SUM(D126:D137)</f>
        <v>7.9027673434886977E-13</v>
      </c>
      <c r="H137" s="8"/>
      <c r="I137" s="8"/>
      <c r="J137" s="8"/>
      <c r="K137" s="8"/>
    </row>
    <row r="138" spans="1:11">
      <c r="A138" s="8"/>
      <c r="B138" s="31">
        <f t="shared" si="6"/>
        <v>121</v>
      </c>
      <c r="C138" s="32">
        <f t="shared" si="10"/>
        <v>0</v>
      </c>
      <c r="D138" s="32">
        <f t="shared" si="9"/>
        <v>6.6142120917089279E-14</v>
      </c>
      <c r="E138" s="32">
        <f t="shared" si="7"/>
        <v>-6.6142120917089279E-14</v>
      </c>
      <c r="F138" s="34">
        <f t="shared" si="8"/>
        <v>9.9279323496550998E-11</v>
      </c>
      <c r="G138" s="8"/>
      <c r="H138" s="8"/>
      <c r="I138" s="8"/>
      <c r="J138" s="8"/>
      <c r="K138" s="8"/>
    </row>
    <row r="139" spans="1:11">
      <c r="A139" s="8"/>
      <c r="B139" s="31">
        <f t="shared" si="6"/>
        <v>122</v>
      </c>
      <c r="C139" s="32">
        <f t="shared" si="10"/>
        <v>0</v>
      </c>
      <c r="D139" s="32">
        <f t="shared" si="9"/>
        <v>6.6186215664367332E-14</v>
      </c>
      <c r="E139" s="32">
        <f t="shared" si="7"/>
        <v>-6.6186215664367332E-14</v>
      </c>
      <c r="F139" s="34">
        <f t="shared" si="8"/>
        <v>9.9345509712215365E-11</v>
      </c>
      <c r="G139" s="8"/>
      <c r="H139" s="8"/>
      <c r="I139" s="8"/>
      <c r="J139" s="8"/>
      <c r="K139" s="8"/>
    </row>
    <row r="140" spans="1:11">
      <c r="A140" s="8"/>
      <c r="B140" s="31">
        <f t="shared" si="6"/>
        <v>123</v>
      </c>
      <c r="C140" s="32">
        <f t="shared" si="10"/>
        <v>0</v>
      </c>
      <c r="D140" s="32">
        <f t="shared" si="9"/>
        <v>6.6230339808143576E-14</v>
      </c>
      <c r="E140" s="32">
        <f t="shared" si="7"/>
        <v>-6.6230339808143576E-14</v>
      </c>
      <c r="F140" s="34">
        <f t="shared" si="8"/>
        <v>9.9411740052023513E-11</v>
      </c>
      <c r="G140" s="8"/>
      <c r="H140" s="8"/>
      <c r="I140" s="8"/>
      <c r="J140" s="8"/>
      <c r="K140" s="8"/>
    </row>
    <row r="141" spans="1:11">
      <c r="A141" s="8"/>
      <c r="B141" s="31">
        <f t="shared" si="6"/>
        <v>124</v>
      </c>
      <c r="C141" s="32">
        <f t="shared" si="10"/>
        <v>0</v>
      </c>
      <c r="D141" s="32">
        <f t="shared" si="9"/>
        <v>6.6274493368015676E-14</v>
      </c>
      <c r="E141" s="32">
        <f t="shared" si="7"/>
        <v>-6.6274493368015676E-14</v>
      </c>
      <c r="F141" s="34">
        <f t="shared" si="8"/>
        <v>9.9478014545391526E-11</v>
      </c>
      <c r="G141" s="8"/>
      <c r="H141" s="8"/>
      <c r="I141" s="8"/>
      <c r="J141" s="8"/>
      <c r="K141" s="8"/>
    </row>
    <row r="142" spans="1:11">
      <c r="A142" s="8"/>
      <c r="B142" s="31">
        <f t="shared" si="6"/>
        <v>125</v>
      </c>
      <c r="C142" s="32">
        <f t="shared" si="10"/>
        <v>0</v>
      </c>
      <c r="D142" s="32">
        <f t="shared" si="9"/>
        <v>6.6318676363594347E-14</v>
      </c>
      <c r="E142" s="32">
        <f t="shared" si="7"/>
        <v>-6.6318676363594347E-14</v>
      </c>
      <c r="F142" s="34">
        <f t="shared" si="8"/>
        <v>9.9544333221755115E-11</v>
      </c>
      <c r="G142" s="8"/>
      <c r="H142" s="8"/>
      <c r="I142" s="8"/>
      <c r="J142" s="8"/>
      <c r="K142" s="8"/>
    </row>
    <row r="143" spans="1:11">
      <c r="A143" s="8"/>
      <c r="B143" s="31">
        <f t="shared" si="6"/>
        <v>126</v>
      </c>
      <c r="C143" s="32">
        <f t="shared" si="10"/>
        <v>0</v>
      </c>
      <c r="D143" s="32">
        <f t="shared" si="9"/>
        <v>6.6362888814503408E-14</v>
      </c>
      <c r="E143" s="32">
        <f t="shared" si="7"/>
        <v>-6.6362888814503408E-14</v>
      </c>
      <c r="F143" s="34">
        <f t="shared" si="8"/>
        <v>9.9610696110569614E-11</v>
      </c>
      <c r="G143" s="8"/>
      <c r="H143" s="8"/>
      <c r="I143" s="8"/>
      <c r="J143" s="8"/>
      <c r="K143" s="8"/>
    </row>
    <row r="144" spans="1:11">
      <c r="A144" s="8"/>
      <c r="B144" s="31">
        <f t="shared" si="6"/>
        <v>127</v>
      </c>
      <c r="C144" s="32">
        <f t="shared" si="10"/>
        <v>0</v>
      </c>
      <c r="D144" s="32">
        <f t="shared" si="9"/>
        <v>6.6407130740379739E-14</v>
      </c>
      <c r="E144" s="32">
        <f t="shared" si="7"/>
        <v>-6.6407130740379739E-14</v>
      </c>
      <c r="F144" s="34">
        <f t="shared" si="8"/>
        <v>9.9677103241309988E-11</v>
      </c>
      <c r="G144" s="8"/>
      <c r="H144" s="8"/>
      <c r="I144" s="8"/>
      <c r="J144" s="8"/>
      <c r="K144" s="8"/>
    </row>
    <row r="145" spans="1:11">
      <c r="A145" s="8"/>
      <c r="B145" s="31">
        <f t="shared" si="6"/>
        <v>128</v>
      </c>
      <c r="C145" s="32">
        <f t="shared" si="10"/>
        <v>0</v>
      </c>
      <c r="D145" s="32">
        <f t="shared" si="9"/>
        <v>6.6451402160873323E-14</v>
      </c>
      <c r="E145" s="32">
        <f t="shared" si="7"/>
        <v>-6.6451402160873323E-14</v>
      </c>
      <c r="F145" s="34">
        <f t="shared" si="8"/>
        <v>9.9743554643470861E-11</v>
      </c>
      <c r="G145" s="8"/>
      <c r="H145" s="8"/>
      <c r="I145" s="8"/>
      <c r="J145" s="8"/>
      <c r="K145" s="8"/>
    </row>
    <row r="146" spans="1:11">
      <c r="A146" s="8"/>
      <c r="B146" s="31">
        <f t="shared" si="6"/>
        <v>129</v>
      </c>
      <c r="C146" s="32">
        <f t="shared" si="10"/>
        <v>0</v>
      </c>
      <c r="D146" s="32">
        <f t="shared" si="9"/>
        <v>6.6495703095647243E-14</v>
      </c>
      <c r="E146" s="32">
        <f t="shared" si="7"/>
        <v>-6.6495703095647243E-14</v>
      </c>
      <c r="F146" s="34">
        <f t="shared" si="8"/>
        <v>9.9810050346566503E-11</v>
      </c>
      <c r="G146" s="8"/>
      <c r="H146" s="8"/>
      <c r="I146" s="8"/>
      <c r="J146" s="8"/>
      <c r="K146" s="8"/>
    </row>
    <row r="147" spans="1:11">
      <c r="A147" s="8"/>
      <c r="B147" s="31">
        <f t="shared" ref="B147:B210" si="11">B146+1</f>
        <v>130</v>
      </c>
      <c r="C147" s="32">
        <f t="shared" si="10"/>
        <v>0</v>
      </c>
      <c r="D147" s="32">
        <f t="shared" si="9"/>
        <v>6.6540033564377661E-14</v>
      </c>
      <c r="E147" s="32">
        <f t="shared" ref="E147:E210" si="12">IF(E$8&gt;=B147,0,C147-D147)</f>
        <v>-6.6540033564377661E-14</v>
      </c>
      <c r="F147" s="34">
        <f t="shared" ref="F147:F210" si="13">F146-E147</f>
        <v>9.9876590380130881E-11</v>
      </c>
      <c r="G147" s="8"/>
      <c r="H147" s="8"/>
      <c r="I147" s="8"/>
      <c r="J147" s="8"/>
      <c r="K147" s="8"/>
    </row>
    <row r="148" spans="1:11">
      <c r="A148" s="8"/>
      <c r="B148" s="31">
        <f t="shared" si="11"/>
        <v>131</v>
      </c>
      <c r="C148" s="32">
        <f t="shared" si="10"/>
        <v>0</v>
      </c>
      <c r="D148" s="32">
        <f t="shared" si="9"/>
        <v>6.6584393586753924E-14</v>
      </c>
      <c r="E148" s="32">
        <f t="shared" si="12"/>
        <v>-6.6584393586753924E-14</v>
      </c>
      <c r="F148" s="34">
        <f t="shared" si="13"/>
        <v>9.9943174773717632E-11</v>
      </c>
      <c r="G148" s="8"/>
      <c r="H148" s="8"/>
      <c r="I148" s="8"/>
      <c r="J148" s="8"/>
      <c r="K148" s="8"/>
    </row>
    <row r="149" spans="1:11">
      <c r="A149" s="8"/>
      <c r="B149" s="31">
        <f t="shared" si="11"/>
        <v>132</v>
      </c>
      <c r="C149" s="32">
        <f t="shared" si="10"/>
        <v>0</v>
      </c>
      <c r="D149" s="32">
        <f t="shared" ref="D149:D212" si="14">IF(E$8&gt;=B149,F148*E$5/E$11,F148*E$12)</f>
        <v>6.6628783182478422E-14</v>
      </c>
      <c r="E149" s="32">
        <f t="shared" si="12"/>
        <v>-6.6628783182478422E-14</v>
      </c>
      <c r="F149" s="34">
        <f t="shared" si="13"/>
        <v>1.0000980355690011E-10</v>
      </c>
      <c r="G149" s="8">
        <f>SUM(D138:D149)</f>
        <v>7.9662218126622387E-13</v>
      </c>
      <c r="H149" s="8"/>
      <c r="I149" s="8"/>
      <c r="J149" s="8"/>
      <c r="K149" s="8"/>
    </row>
    <row r="150" spans="1:11">
      <c r="A150" s="8"/>
      <c r="B150" s="31">
        <f t="shared" si="11"/>
        <v>133</v>
      </c>
      <c r="C150" s="32">
        <f t="shared" si="10"/>
        <v>0</v>
      </c>
      <c r="D150" s="32">
        <f t="shared" si="14"/>
        <v>6.6673202371266731E-14</v>
      </c>
      <c r="E150" s="32">
        <f t="shared" si="12"/>
        <v>-6.6673202371266731E-14</v>
      </c>
      <c r="F150" s="34">
        <f t="shared" si="13"/>
        <v>1.0007647675927137E-10</v>
      </c>
      <c r="G150" s="8"/>
      <c r="H150" s="8"/>
      <c r="I150" s="8"/>
      <c r="J150" s="8"/>
      <c r="K150" s="8"/>
    </row>
    <row r="151" spans="1:11">
      <c r="A151" s="8"/>
      <c r="B151" s="31">
        <f t="shared" si="11"/>
        <v>134</v>
      </c>
      <c r="C151" s="32">
        <f t="shared" si="10"/>
        <v>0</v>
      </c>
      <c r="D151" s="32">
        <f t="shared" si="14"/>
        <v>6.6717651172847583E-14</v>
      </c>
      <c r="E151" s="32">
        <f t="shared" si="12"/>
        <v>-6.6717651172847583E-14</v>
      </c>
      <c r="F151" s="34">
        <f t="shared" si="13"/>
        <v>1.0014319441044421E-10</v>
      </c>
      <c r="G151" s="8"/>
      <c r="H151" s="8"/>
      <c r="I151" s="8"/>
      <c r="J151" s="8"/>
      <c r="K151" s="8"/>
    </row>
    <row r="152" spans="1:11">
      <c r="A152" s="8"/>
      <c r="B152" s="31">
        <f t="shared" si="11"/>
        <v>135</v>
      </c>
      <c r="C152" s="32">
        <f t="shared" si="10"/>
        <v>0</v>
      </c>
      <c r="D152" s="32">
        <f t="shared" si="14"/>
        <v>6.6762129606962808E-14</v>
      </c>
      <c r="E152" s="32">
        <f t="shared" si="12"/>
        <v>-6.6762129606962808E-14</v>
      </c>
      <c r="F152" s="34">
        <f t="shared" si="13"/>
        <v>1.0020995654005117E-10</v>
      </c>
      <c r="G152" s="8"/>
      <c r="H152" s="8"/>
      <c r="I152" s="8"/>
      <c r="J152" s="8"/>
      <c r="K152" s="8"/>
    </row>
    <row r="153" spans="1:11">
      <c r="A153" s="8"/>
      <c r="B153" s="31">
        <f t="shared" si="11"/>
        <v>136</v>
      </c>
      <c r="C153" s="32">
        <f t="shared" si="10"/>
        <v>0</v>
      </c>
      <c r="D153" s="32">
        <f t="shared" si="14"/>
        <v>6.6806637693367451E-14</v>
      </c>
      <c r="E153" s="32">
        <f t="shared" si="12"/>
        <v>-6.6806637693367451E-14</v>
      </c>
      <c r="F153" s="34">
        <f t="shared" si="13"/>
        <v>1.0027676317774454E-10</v>
      </c>
      <c r="G153" s="8"/>
      <c r="H153" s="8"/>
      <c r="I153" s="8"/>
      <c r="J153" s="8"/>
      <c r="K153" s="8"/>
    </row>
    <row r="154" spans="1:11">
      <c r="A154" s="8"/>
      <c r="B154" s="31">
        <f t="shared" si="11"/>
        <v>137</v>
      </c>
      <c r="C154" s="32">
        <f t="shared" si="10"/>
        <v>0</v>
      </c>
      <c r="D154" s="32">
        <f t="shared" si="14"/>
        <v>6.6851175451829698E-14</v>
      </c>
      <c r="E154" s="32">
        <f t="shared" si="12"/>
        <v>-6.6851175451829698E-14</v>
      </c>
      <c r="F154" s="34">
        <f t="shared" si="13"/>
        <v>1.0034361435319637E-10</v>
      </c>
      <c r="G154" s="8"/>
      <c r="H154" s="8"/>
      <c r="I154" s="8"/>
      <c r="J154" s="8"/>
      <c r="K154" s="8"/>
    </row>
    <row r="155" spans="1:11">
      <c r="A155" s="8"/>
      <c r="B155" s="31">
        <f t="shared" si="11"/>
        <v>138</v>
      </c>
      <c r="C155" s="32">
        <f t="shared" si="10"/>
        <v>0</v>
      </c>
      <c r="D155" s="32">
        <f t="shared" si="14"/>
        <v>6.6895742902130913E-14</v>
      </c>
      <c r="E155" s="32">
        <f t="shared" si="12"/>
        <v>-6.6895742902130913E-14</v>
      </c>
      <c r="F155" s="34">
        <f t="shared" si="13"/>
        <v>1.004105100960985E-10</v>
      </c>
      <c r="G155" s="8"/>
      <c r="H155" s="8"/>
      <c r="I155" s="8"/>
      <c r="J155" s="8"/>
      <c r="K155" s="8"/>
    </row>
    <row r="156" spans="1:11">
      <c r="A156" s="8"/>
      <c r="B156" s="31">
        <f t="shared" si="11"/>
        <v>139</v>
      </c>
      <c r="C156" s="32">
        <f t="shared" si="10"/>
        <v>0</v>
      </c>
      <c r="D156" s="32">
        <f t="shared" si="14"/>
        <v>6.6940340064065658E-14</v>
      </c>
      <c r="E156" s="32">
        <f t="shared" si="12"/>
        <v>-6.6940340064065658E-14</v>
      </c>
      <c r="F156" s="34">
        <f t="shared" si="13"/>
        <v>1.0047745043616257E-10</v>
      </c>
      <c r="G156" s="8"/>
      <c r="H156" s="8"/>
      <c r="I156" s="8"/>
      <c r="J156" s="8"/>
      <c r="K156" s="8"/>
    </row>
    <row r="157" spans="1:11">
      <c r="A157" s="8"/>
      <c r="B157" s="31">
        <f t="shared" si="11"/>
        <v>140</v>
      </c>
      <c r="C157" s="32">
        <f t="shared" si="10"/>
        <v>0</v>
      </c>
      <c r="D157" s="32">
        <f t="shared" si="14"/>
        <v>6.6984966957441703E-14</v>
      </c>
      <c r="E157" s="32">
        <f t="shared" si="12"/>
        <v>-6.6984966957441703E-14</v>
      </c>
      <c r="F157" s="34">
        <f t="shared" si="13"/>
        <v>1.0054443540312001E-10</v>
      </c>
      <c r="G157" s="8"/>
      <c r="H157" s="8"/>
      <c r="I157" s="8"/>
      <c r="J157" s="8"/>
      <c r="K157" s="8"/>
    </row>
    <row r="158" spans="1:11">
      <c r="A158" s="8"/>
      <c r="B158" s="31">
        <f t="shared" si="11"/>
        <v>141</v>
      </c>
      <c r="C158" s="32">
        <f t="shared" si="10"/>
        <v>0</v>
      </c>
      <c r="D158" s="32">
        <f t="shared" si="14"/>
        <v>6.7029623602080003E-14</v>
      </c>
      <c r="E158" s="32">
        <f t="shared" si="12"/>
        <v>-6.7029623602080003E-14</v>
      </c>
      <c r="F158" s="34">
        <f t="shared" si="13"/>
        <v>1.006114650267221E-10</v>
      </c>
      <c r="G158" s="8"/>
      <c r="H158" s="8"/>
      <c r="I158" s="8"/>
      <c r="J158" s="8"/>
      <c r="K158" s="8"/>
    </row>
    <row r="159" spans="1:11">
      <c r="A159" s="8"/>
      <c r="B159" s="31">
        <f t="shared" si="11"/>
        <v>142</v>
      </c>
      <c r="C159" s="32">
        <f t="shared" si="10"/>
        <v>0</v>
      </c>
      <c r="D159" s="32">
        <f t="shared" si="14"/>
        <v>6.7074310017814731E-14</v>
      </c>
      <c r="E159" s="32">
        <f t="shared" si="12"/>
        <v>-6.7074310017814731E-14</v>
      </c>
      <c r="F159" s="34">
        <f t="shared" si="13"/>
        <v>1.0067853933673991E-10</v>
      </c>
      <c r="G159" s="8"/>
      <c r="H159" s="8"/>
      <c r="I159" s="8"/>
      <c r="J159" s="8"/>
      <c r="K159" s="8"/>
    </row>
    <row r="160" spans="1:11">
      <c r="A160" s="8"/>
      <c r="B160" s="31">
        <f t="shared" si="11"/>
        <v>143</v>
      </c>
      <c r="C160" s="32">
        <f t="shared" si="10"/>
        <v>0</v>
      </c>
      <c r="D160" s="32">
        <f t="shared" si="14"/>
        <v>6.7119026224493273E-14</v>
      </c>
      <c r="E160" s="32">
        <f t="shared" si="12"/>
        <v>-6.7119026224493273E-14</v>
      </c>
      <c r="F160" s="34">
        <f t="shared" si="13"/>
        <v>1.0074565836296441E-10</v>
      </c>
      <c r="G160" s="8"/>
      <c r="H160" s="8"/>
      <c r="I160" s="8"/>
      <c r="J160" s="8"/>
      <c r="K160" s="8"/>
    </row>
    <row r="161" spans="1:11">
      <c r="A161" s="8"/>
      <c r="B161" s="31">
        <f t="shared" si="11"/>
        <v>144</v>
      </c>
      <c r="C161" s="32">
        <f t="shared" ref="C161:C224" si="15">IF(B161&gt;E$7,0,E$9)</f>
        <v>0</v>
      </c>
      <c r="D161" s="32">
        <f t="shared" si="14"/>
        <v>6.716377224197627E-14</v>
      </c>
      <c r="E161" s="32">
        <f t="shared" si="12"/>
        <v>-6.716377224197627E-14</v>
      </c>
      <c r="F161" s="34">
        <f t="shared" si="13"/>
        <v>1.0081282213520639E-10</v>
      </c>
      <c r="G161" s="8">
        <f>SUM(D150:D161)</f>
        <v>8.0301857830627679E-13</v>
      </c>
      <c r="H161" s="8"/>
      <c r="I161" s="8"/>
      <c r="J161" s="8"/>
      <c r="K161" s="8"/>
    </row>
    <row r="162" spans="1:11">
      <c r="A162" s="8"/>
      <c r="B162" s="31">
        <f t="shared" si="11"/>
        <v>145</v>
      </c>
      <c r="C162" s="32">
        <f t="shared" si="15"/>
        <v>0</v>
      </c>
      <c r="D162" s="32">
        <f t="shared" si="14"/>
        <v>6.7208548090137589E-14</v>
      </c>
      <c r="E162" s="32">
        <f t="shared" si="12"/>
        <v>-6.7208548090137589E-14</v>
      </c>
      <c r="F162" s="34">
        <f t="shared" si="13"/>
        <v>1.0088003068329653E-10</v>
      </c>
      <c r="G162" s="8"/>
      <c r="H162" s="8"/>
      <c r="I162" s="8"/>
      <c r="J162" s="8"/>
      <c r="K162" s="8"/>
    </row>
    <row r="163" spans="1:11">
      <c r="A163" s="8"/>
      <c r="B163" s="31">
        <f t="shared" si="11"/>
        <v>146</v>
      </c>
      <c r="C163" s="32">
        <f t="shared" si="15"/>
        <v>0</v>
      </c>
      <c r="D163" s="32">
        <f t="shared" si="14"/>
        <v>6.7253353788864351E-14</v>
      </c>
      <c r="E163" s="32">
        <f t="shared" si="12"/>
        <v>-6.7253353788864351E-14</v>
      </c>
      <c r="F163" s="34">
        <f t="shared" si="13"/>
        <v>1.009472840370854E-10</v>
      </c>
      <c r="G163" s="8"/>
      <c r="H163" s="8"/>
      <c r="I163" s="8"/>
      <c r="J163" s="8"/>
      <c r="K163" s="8"/>
    </row>
    <row r="164" spans="1:11">
      <c r="A164" s="8"/>
      <c r="B164" s="31">
        <f t="shared" si="11"/>
        <v>147</v>
      </c>
      <c r="C164" s="32">
        <f t="shared" si="15"/>
        <v>0</v>
      </c>
      <c r="D164" s="32">
        <f t="shared" si="14"/>
        <v>6.7298189358056927E-14</v>
      </c>
      <c r="E164" s="32">
        <f t="shared" si="12"/>
        <v>-6.7298189358056927E-14</v>
      </c>
      <c r="F164" s="34">
        <f t="shared" si="13"/>
        <v>1.0101458222644345E-10</v>
      </c>
      <c r="G164" s="8"/>
      <c r="H164" s="8"/>
      <c r="I164" s="8"/>
      <c r="J164" s="8"/>
      <c r="K164" s="8"/>
    </row>
    <row r="165" spans="1:11">
      <c r="A165" s="8"/>
      <c r="B165" s="31">
        <f t="shared" si="11"/>
        <v>148</v>
      </c>
      <c r="C165" s="32">
        <f t="shared" si="15"/>
        <v>0</v>
      </c>
      <c r="D165" s="32">
        <f t="shared" si="14"/>
        <v>6.734305481762897E-14</v>
      </c>
      <c r="E165" s="32">
        <f t="shared" si="12"/>
        <v>-6.734305481762897E-14</v>
      </c>
      <c r="F165" s="34">
        <f t="shared" si="13"/>
        <v>1.0108192528126107E-10</v>
      </c>
      <c r="G165" s="8"/>
      <c r="H165" s="8"/>
      <c r="I165" s="8"/>
      <c r="J165" s="8"/>
      <c r="K165" s="8"/>
    </row>
    <row r="166" spans="1:11">
      <c r="A166" s="8"/>
      <c r="B166" s="31">
        <f t="shared" si="11"/>
        <v>149</v>
      </c>
      <c r="C166" s="32">
        <f t="shared" si="15"/>
        <v>0</v>
      </c>
      <c r="D166" s="32">
        <f t="shared" si="14"/>
        <v>6.7387950187507384E-14</v>
      </c>
      <c r="E166" s="32">
        <f t="shared" si="12"/>
        <v>-6.7387950187507384E-14</v>
      </c>
      <c r="F166" s="34">
        <f t="shared" si="13"/>
        <v>1.0114931323144858E-10</v>
      </c>
      <c r="G166" s="8"/>
      <c r="H166" s="8"/>
      <c r="I166" s="8"/>
      <c r="J166" s="8"/>
      <c r="K166" s="8"/>
    </row>
    <row r="167" spans="1:11">
      <c r="A167" s="8"/>
      <c r="B167" s="31">
        <f t="shared" si="11"/>
        <v>150</v>
      </c>
      <c r="C167" s="32">
        <f t="shared" si="15"/>
        <v>0</v>
      </c>
      <c r="D167" s="32">
        <f t="shared" si="14"/>
        <v>6.743287548763239E-14</v>
      </c>
      <c r="E167" s="32">
        <f t="shared" si="12"/>
        <v>-6.743287548763239E-14</v>
      </c>
      <c r="F167" s="34">
        <f t="shared" si="13"/>
        <v>1.0121674610693621E-10</v>
      </c>
      <c r="G167" s="8"/>
      <c r="H167" s="8"/>
      <c r="I167" s="8"/>
      <c r="J167" s="8"/>
      <c r="K167" s="8"/>
    </row>
    <row r="168" spans="1:11">
      <c r="A168" s="8"/>
      <c r="B168" s="31">
        <f t="shared" si="11"/>
        <v>151</v>
      </c>
      <c r="C168" s="32">
        <f t="shared" si="15"/>
        <v>0</v>
      </c>
      <c r="D168" s="32">
        <f t="shared" si="14"/>
        <v>6.7477830737957471E-14</v>
      </c>
      <c r="E168" s="32">
        <f t="shared" si="12"/>
        <v>-6.7477830737957471E-14</v>
      </c>
      <c r="F168" s="34">
        <f t="shared" si="13"/>
        <v>1.0128422393767417E-10</v>
      </c>
      <c r="G168" s="8"/>
      <c r="H168" s="8"/>
      <c r="I168" s="8"/>
      <c r="J168" s="8"/>
      <c r="K168" s="8"/>
    </row>
    <row r="169" spans="1:11">
      <c r="A169" s="8"/>
      <c r="B169" s="31">
        <f t="shared" si="11"/>
        <v>152</v>
      </c>
      <c r="C169" s="32">
        <f t="shared" si="15"/>
        <v>0</v>
      </c>
      <c r="D169" s="32">
        <f t="shared" si="14"/>
        <v>6.7522815958449444E-14</v>
      </c>
      <c r="E169" s="32">
        <f t="shared" si="12"/>
        <v>-6.7522815958449444E-14</v>
      </c>
      <c r="F169" s="34">
        <f t="shared" si="13"/>
        <v>1.0135174675363261E-10</v>
      </c>
      <c r="G169" s="8"/>
      <c r="H169" s="8"/>
      <c r="I169" s="8"/>
      <c r="J169" s="8"/>
      <c r="K169" s="8"/>
    </row>
    <row r="170" spans="1:11">
      <c r="A170" s="8"/>
      <c r="B170" s="31">
        <f t="shared" si="11"/>
        <v>153</v>
      </c>
      <c r="C170" s="32">
        <f t="shared" si="15"/>
        <v>0</v>
      </c>
      <c r="D170" s="32">
        <f t="shared" si="14"/>
        <v>6.7567831169088412E-14</v>
      </c>
      <c r="E170" s="32">
        <f t="shared" si="12"/>
        <v>-6.7567831169088412E-14</v>
      </c>
      <c r="F170" s="34">
        <f t="shared" si="13"/>
        <v>1.014193145848017E-10</v>
      </c>
      <c r="G170" s="8"/>
      <c r="H170" s="8"/>
      <c r="I170" s="8"/>
      <c r="J170" s="8"/>
      <c r="K170" s="8"/>
    </row>
    <row r="171" spans="1:11">
      <c r="A171" s="8"/>
      <c r="B171" s="31">
        <f t="shared" si="11"/>
        <v>154</v>
      </c>
      <c r="C171" s="32">
        <f t="shared" si="15"/>
        <v>0</v>
      </c>
      <c r="D171" s="32">
        <f t="shared" si="14"/>
        <v>6.7612876389867796E-14</v>
      </c>
      <c r="E171" s="32">
        <f t="shared" si="12"/>
        <v>-6.7612876389867796E-14</v>
      </c>
      <c r="F171" s="34">
        <f t="shared" si="13"/>
        <v>1.0148692746119157E-10</v>
      </c>
      <c r="G171" s="8"/>
      <c r="H171" s="8"/>
      <c r="I171" s="8"/>
      <c r="J171" s="8"/>
      <c r="K171" s="8"/>
    </row>
    <row r="172" spans="1:11">
      <c r="A172" s="8"/>
      <c r="B172" s="31">
        <f t="shared" si="11"/>
        <v>155</v>
      </c>
      <c r="C172" s="32">
        <f t="shared" si="15"/>
        <v>0</v>
      </c>
      <c r="D172" s="32">
        <f t="shared" si="14"/>
        <v>6.7657951640794385E-14</v>
      </c>
      <c r="E172" s="32">
        <f t="shared" si="12"/>
        <v>-6.7657951640794385E-14</v>
      </c>
      <c r="F172" s="34">
        <f t="shared" si="13"/>
        <v>1.0155458541283237E-10</v>
      </c>
      <c r="G172" s="8"/>
      <c r="H172" s="8"/>
      <c r="I172" s="8"/>
      <c r="J172" s="8"/>
      <c r="K172" s="8"/>
    </row>
    <row r="173" spans="1:11">
      <c r="A173" s="8"/>
      <c r="B173" s="31">
        <f t="shared" si="11"/>
        <v>156</v>
      </c>
      <c r="C173" s="32">
        <f t="shared" si="15"/>
        <v>0</v>
      </c>
      <c r="D173" s="32">
        <f t="shared" si="14"/>
        <v>6.7703056941888243E-14</v>
      </c>
      <c r="E173" s="32">
        <f t="shared" si="12"/>
        <v>-6.7703056941888243E-14</v>
      </c>
      <c r="F173" s="34">
        <f t="shared" si="13"/>
        <v>1.0162228846977426E-10</v>
      </c>
      <c r="G173" s="8">
        <f>SUM(D162:D173)</f>
        <v>8.0946633456787342E-13</v>
      </c>
      <c r="H173" s="8"/>
      <c r="I173" s="8"/>
      <c r="J173" s="8"/>
      <c r="K173" s="8"/>
    </row>
    <row r="174" spans="1:11">
      <c r="A174" s="8"/>
      <c r="B174" s="31">
        <f t="shared" si="11"/>
        <v>157</v>
      </c>
      <c r="C174" s="32">
        <f t="shared" si="15"/>
        <v>0</v>
      </c>
      <c r="D174" s="32">
        <f t="shared" si="14"/>
        <v>6.774819231318284E-14</v>
      </c>
      <c r="E174" s="32">
        <f t="shared" si="12"/>
        <v>-6.774819231318284E-14</v>
      </c>
      <c r="F174" s="34">
        <f t="shared" si="13"/>
        <v>1.0169003666208744E-10</v>
      </c>
      <c r="G174" s="8"/>
      <c r="H174" s="8"/>
      <c r="I174" s="8"/>
      <c r="J174" s="8"/>
      <c r="K174" s="8"/>
    </row>
    <row r="175" spans="1:11">
      <c r="A175" s="8"/>
      <c r="B175" s="31">
        <f t="shared" si="11"/>
        <v>158</v>
      </c>
      <c r="C175" s="32">
        <f t="shared" si="15"/>
        <v>0</v>
      </c>
      <c r="D175" s="32">
        <f t="shared" si="14"/>
        <v>6.7793357774724962E-14</v>
      </c>
      <c r="E175" s="32">
        <f t="shared" si="12"/>
        <v>-6.7793357774724962E-14</v>
      </c>
      <c r="F175" s="34">
        <f t="shared" si="13"/>
        <v>1.0175783001986216E-10</v>
      </c>
      <c r="G175" s="8"/>
      <c r="H175" s="8"/>
      <c r="I175" s="8"/>
      <c r="J175" s="8"/>
      <c r="K175" s="8"/>
    </row>
    <row r="176" spans="1:11">
      <c r="A176" s="8"/>
      <c r="B176" s="31">
        <f t="shared" si="11"/>
        <v>159</v>
      </c>
      <c r="C176" s="32">
        <f t="shared" si="15"/>
        <v>0</v>
      </c>
      <c r="D176" s="32">
        <f t="shared" si="14"/>
        <v>6.7838553346574773E-14</v>
      </c>
      <c r="E176" s="32">
        <f t="shared" si="12"/>
        <v>-6.7838553346574773E-14</v>
      </c>
      <c r="F176" s="34">
        <f t="shared" si="13"/>
        <v>1.0182566857320874E-10</v>
      </c>
      <c r="G176" s="8"/>
      <c r="H176" s="8"/>
      <c r="I176" s="8"/>
      <c r="J176" s="8"/>
      <c r="K176" s="8"/>
    </row>
    <row r="177" spans="1:11">
      <c r="A177" s="8"/>
      <c r="B177" s="31">
        <f t="shared" si="11"/>
        <v>160</v>
      </c>
      <c r="C177" s="32">
        <f t="shared" si="15"/>
        <v>0</v>
      </c>
      <c r="D177" s="32">
        <f t="shared" si="14"/>
        <v>6.7883779048805832E-14</v>
      </c>
      <c r="E177" s="32">
        <f t="shared" si="12"/>
        <v>-6.7883779048805832E-14</v>
      </c>
      <c r="F177" s="34">
        <f t="shared" si="13"/>
        <v>1.0189355235225754E-10</v>
      </c>
      <c r="G177" s="8"/>
      <c r="H177" s="8"/>
      <c r="I177" s="8"/>
      <c r="J177" s="8"/>
      <c r="K177" s="8"/>
    </row>
    <row r="178" spans="1:11">
      <c r="A178" s="8"/>
      <c r="B178" s="31">
        <f t="shared" si="11"/>
        <v>161</v>
      </c>
      <c r="C178" s="32">
        <f t="shared" si="15"/>
        <v>0</v>
      </c>
      <c r="D178" s="32">
        <f t="shared" si="14"/>
        <v>6.7929034901505021E-14</v>
      </c>
      <c r="E178" s="32">
        <f t="shared" si="12"/>
        <v>-6.7929034901505021E-14</v>
      </c>
      <c r="F178" s="34">
        <f t="shared" si="13"/>
        <v>1.0196148138715905E-10</v>
      </c>
      <c r="G178" s="8"/>
      <c r="H178" s="8"/>
      <c r="I178" s="8"/>
      <c r="J178" s="8"/>
      <c r="K178" s="8"/>
    </row>
    <row r="179" spans="1:11">
      <c r="A179" s="8"/>
      <c r="B179" s="31">
        <f t="shared" si="11"/>
        <v>162</v>
      </c>
      <c r="C179" s="32">
        <f t="shared" si="15"/>
        <v>0</v>
      </c>
      <c r="D179" s="32">
        <f t="shared" si="14"/>
        <v>6.7974320924772695E-14</v>
      </c>
      <c r="E179" s="32">
        <f t="shared" si="12"/>
        <v>-6.7974320924772695E-14</v>
      </c>
      <c r="F179" s="34">
        <f t="shared" si="13"/>
        <v>1.0202945570808383E-10</v>
      </c>
      <c r="G179" s="8"/>
      <c r="H179" s="8"/>
      <c r="I179" s="8"/>
      <c r="J179" s="8"/>
      <c r="K179" s="8"/>
    </row>
    <row r="180" spans="1:11">
      <c r="A180" s="8"/>
      <c r="B180" s="31">
        <f t="shared" si="11"/>
        <v>163</v>
      </c>
      <c r="C180" s="32">
        <f t="shared" si="15"/>
        <v>0</v>
      </c>
      <c r="D180" s="32">
        <f t="shared" si="14"/>
        <v>6.8019637138722546E-14</v>
      </c>
      <c r="E180" s="32">
        <f t="shared" si="12"/>
        <v>-6.8019637138722546E-14</v>
      </c>
      <c r="F180" s="34">
        <f t="shared" si="13"/>
        <v>1.0209747534522255E-10</v>
      </c>
      <c r="G180" s="8"/>
      <c r="H180" s="8"/>
      <c r="I180" s="8"/>
      <c r="J180" s="8"/>
      <c r="K180" s="8"/>
    </row>
    <row r="181" spans="1:11">
      <c r="A181" s="8"/>
      <c r="B181" s="31">
        <f t="shared" si="11"/>
        <v>164</v>
      </c>
      <c r="C181" s="32">
        <f t="shared" si="15"/>
        <v>0</v>
      </c>
      <c r="D181" s="32">
        <f t="shared" si="14"/>
        <v>6.8064983563481699E-14</v>
      </c>
      <c r="E181" s="32">
        <f t="shared" si="12"/>
        <v>-6.8064983563481699E-14</v>
      </c>
      <c r="F181" s="34">
        <f t="shared" si="13"/>
        <v>1.0216554032878602E-10</v>
      </c>
      <c r="G181" s="8"/>
      <c r="H181" s="8"/>
      <c r="I181" s="8"/>
      <c r="J181" s="8"/>
      <c r="K181" s="8"/>
    </row>
    <row r="182" spans="1:11">
      <c r="A182" s="8"/>
      <c r="B182" s="31">
        <f t="shared" si="11"/>
        <v>165</v>
      </c>
      <c r="C182" s="32">
        <f t="shared" si="15"/>
        <v>0</v>
      </c>
      <c r="D182" s="32">
        <f t="shared" si="14"/>
        <v>6.811036021919068E-14</v>
      </c>
      <c r="E182" s="32">
        <f t="shared" si="12"/>
        <v>-6.811036021919068E-14</v>
      </c>
      <c r="F182" s="34">
        <f t="shared" si="13"/>
        <v>1.0223365068900521E-10</v>
      </c>
      <c r="G182" s="8"/>
      <c r="H182" s="8"/>
      <c r="I182" s="8"/>
      <c r="J182" s="8"/>
      <c r="K182" s="8"/>
    </row>
    <row r="183" spans="1:11">
      <c r="A183" s="8"/>
      <c r="B183" s="31">
        <f t="shared" si="11"/>
        <v>166</v>
      </c>
      <c r="C183" s="32">
        <f t="shared" si="15"/>
        <v>0</v>
      </c>
      <c r="D183" s="32">
        <f t="shared" si="14"/>
        <v>6.8155767126003473E-14</v>
      </c>
      <c r="E183" s="32">
        <f t="shared" si="12"/>
        <v>-6.8155767126003473E-14</v>
      </c>
      <c r="F183" s="34">
        <f t="shared" si="13"/>
        <v>1.0230180645613122E-10</v>
      </c>
      <c r="G183" s="8"/>
      <c r="H183" s="8"/>
      <c r="I183" s="8"/>
      <c r="J183" s="8"/>
      <c r="K183" s="8"/>
    </row>
    <row r="184" spans="1:11">
      <c r="A184" s="8"/>
      <c r="B184" s="31">
        <f t="shared" si="11"/>
        <v>167</v>
      </c>
      <c r="C184" s="32">
        <f t="shared" si="15"/>
        <v>0</v>
      </c>
      <c r="D184" s="32">
        <f t="shared" si="14"/>
        <v>6.8201204304087476E-14</v>
      </c>
      <c r="E184" s="32">
        <f t="shared" si="12"/>
        <v>-6.8201204304087476E-14</v>
      </c>
      <c r="F184" s="34">
        <f t="shared" si="13"/>
        <v>1.0237000766043531E-10</v>
      </c>
      <c r="G184" s="8"/>
      <c r="H184" s="8"/>
      <c r="I184" s="8"/>
      <c r="J184" s="8"/>
      <c r="K184" s="8"/>
    </row>
    <row r="185" spans="1:11">
      <c r="A185" s="8"/>
      <c r="B185" s="31">
        <f t="shared" si="11"/>
        <v>168</v>
      </c>
      <c r="C185" s="32">
        <f t="shared" si="15"/>
        <v>0</v>
      </c>
      <c r="D185" s="32">
        <f t="shared" si="14"/>
        <v>6.8246671773623532E-14</v>
      </c>
      <c r="E185" s="32">
        <f t="shared" si="12"/>
        <v>-6.8246671773623532E-14</v>
      </c>
      <c r="F185" s="34">
        <f t="shared" si="13"/>
        <v>1.0243825433220893E-10</v>
      </c>
      <c r="G185" s="8">
        <f>SUM(D174:D185)</f>
        <v>8.1596586243467539E-13</v>
      </c>
      <c r="H185" s="8"/>
      <c r="I185" s="8"/>
      <c r="J185" s="8"/>
      <c r="K185" s="8"/>
    </row>
    <row r="186" spans="1:11">
      <c r="A186" s="8"/>
      <c r="B186" s="31">
        <f t="shared" si="11"/>
        <v>169</v>
      </c>
      <c r="C186" s="32">
        <f t="shared" si="15"/>
        <v>0</v>
      </c>
      <c r="D186" s="32">
        <f t="shared" si="14"/>
        <v>6.829216955480595E-14</v>
      </c>
      <c r="E186" s="32">
        <f t="shared" si="12"/>
        <v>-6.829216955480595E-14</v>
      </c>
      <c r="F186" s="34">
        <f t="shared" si="13"/>
        <v>1.0250654650176374E-10</v>
      </c>
      <c r="G186" s="8"/>
      <c r="H186" s="8"/>
      <c r="I186" s="8"/>
      <c r="J186" s="8"/>
      <c r="K186" s="8"/>
    </row>
    <row r="187" spans="1:11">
      <c r="A187" s="8"/>
      <c r="B187" s="31">
        <f t="shared" si="11"/>
        <v>170</v>
      </c>
      <c r="C187" s="32">
        <f t="shared" si="15"/>
        <v>0</v>
      </c>
      <c r="D187" s="32">
        <f t="shared" si="14"/>
        <v>6.8337697667842492E-14</v>
      </c>
      <c r="E187" s="32">
        <f t="shared" si="12"/>
        <v>-6.8337697667842492E-14</v>
      </c>
      <c r="F187" s="34">
        <f t="shared" si="13"/>
        <v>1.0257488419943158E-10</v>
      </c>
      <c r="G187" s="8"/>
      <c r="H187" s="8"/>
      <c r="I187" s="8"/>
      <c r="J187" s="8"/>
      <c r="K187" s="8"/>
    </row>
    <row r="188" spans="1:11">
      <c r="A188" s="8"/>
      <c r="B188" s="31">
        <f t="shared" si="11"/>
        <v>171</v>
      </c>
      <c r="C188" s="32">
        <f t="shared" si="15"/>
        <v>0</v>
      </c>
      <c r="D188" s="32">
        <f t="shared" si="14"/>
        <v>6.8383256132954379E-14</v>
      </c>
      <c r="E188" s="32">
        <f t="shared" si="12"/>
        <v>-6.8383256132954379E-14</v>
      </c>
      <c r="F188" s="34">
        <f t="shared" si="13"/>
        <v>1.0264326745556454E-10</v>
      </c>
      <c r="G188" s="8"/>
      <c r="H188" s="8"/>
      <c r="I188" s="8"/>
      <c r="J188" s="8"/>
      <c r="K188" s="8"/>
    </row>
    <row r="189" spans="1:11">
      <c r="A189" s="8"/>
      <c r="B189" s="31">
        <f t="shared" si="11"/>
        <v>172</v>
      </c>
      <c r="C189" s="32">
        <f t="shared" si="15"/>
        <v>0</v>
      </c>
      <c r="D189" s="32">
        <f t="shared" si="14"/>
        <v>6.8428844970376359E-14</v>
      </c>
      <c r="E189" s="32">
        <f t="shared" si="12"/>
        <v>-6.8428844970376359E-14</v>
      </c>
      <c r="F189" s="34">
        <f t="shared" si="13"/>
        <v>1.0271169630053491E-10</v>
      </c>
      <c r="G189" s="8"/>
      <c r="H189" s="8"/>
      <c r="I189" s="8"/>
      <c r="J189" s="8"/>
      <c r="K189" s="8"/>
    </row>
    <row r="190" spans="1:11">
      <c r="A190" s="8"/>
      <c r="B190" s="31">
        <f t="shared" si="11"/>
        <v>173</v>
      </c>
      <c r="C190" s="32">
        <f t="shared" si="15"/>
        <v>0</v>
      </c>
      <c r="D190" s="32">
        <f t="shared" si="14"/>
        <v>6.8474464200356611E-14</v>
      </c>
      <c r="E190" s="32">
        <f t="shared" si="12"/>
        <v>-6.8474464200356611E-14</v>
      </c>
      <c r="F190" s="34">
        <f t="shared" si="13"/>
        <v>1.0278017076473528E-10</v>
      </c>
      <c r="G190" s="8"/>
      <c r="H190" s="8"/>
      <c r="I190" s="8"/>
      <c r="J190" s="8"/>
      <c r="K190" s="8"/>
    </row>
    <row r="191" spans="1:11">
      <c r="A191" s="8"/>
      <c r="B191" s="31">
        <f t="shared" si="11"/>
        <v>174</v>
      </c>
      <c r="C191" s="32">
        <f t="shared" si="15"/>
        <v>0</v>
      </c>
      <c r="D191" s="32">
        <f t="shared" si="14"/>
        <v>6.8520113843156844E-14</v>
      </c>
      <c r="E191" s="32">
        <f t="shared" si="12"/>
        <v>-6.8520113843156844E-14</v>
      </c>
      <c r="F191" s="34">
        <f t="shared" si="13"/>
        <v>1.0284869087857843E-10</v>
      </c>
      <c r="G191" s="8"/>
      <c r="H191" s="8"/>
      <c r="I191" s="8"/>
      <c r="J191" s="8"/>
      <c r="K191" s="8"/>
    </row>
    <row r="192" spans="1:11">
      <c r="A192" s="8"/>
      <c r="B192" s="31">
        <f t="shared" si="11"/>
        <v>175</v>
      </c>
      <c r="C192" s="32">
        <f t="shared" si="15"/>
        <v>0</v>
      </c>
      <c r="D192" s="32">
        <f t="shared" si="14"/>
        <v>6.8565793919052286E-14</v>
      </c>
      <c r="E192" s="32">
        <f t="shared" si="12"/>
        <v>-6.8565793919052286E-14</v>
      </c>
      <c r="F192" s="34">
        <f t="shared" si="13"/>
        <v>1.0291725667249749E-10</v>
      </c>
      <c r="G192" s="8"/>
      <c r="H192" s="8"/>
      <c r="I192" s="8"/>
      <c r="J192" s="8"/>
      <c r="K192" s="8"/>
    </row>
    <row r="193" spans="1:11">
      <c r="A193" s="8"/>
      <c r="B193" s="31">
        <f t="shared" si="11"/>
        <v>176</v>
      </c>
      <c r="C193" s="32">
        <f t="shared" si="15"/>
        <v>0</v>
      </c>
      <c r="D193" s="32">
        <f t="shared" si="14"/>
        <v>6.8611504448331657E-14</v>
      </c>
      <c r="E193" s="32">
        <f t="shared" si="12"/>
        <v>-6.8611504448331657E-14</v>
      </c>
      <c r="F193" s="34">
        <f t="shared" si="13"/>
        <v>1.0298586817694581E-10</v>
      </c>
      <c r="G193" s="8"/>
      <c r="H193" s="8"/>
      <c r="I193" s="8"/>
      <c r="J193" s="8"/>
      <c r="K193" s="8"/>
    </row>
    <row r="194" spans="1:11">
      <c r="A194" s="8"/>
      <c r="B194" s="31">
        <f t="shared" si="11"/>
        <v>177</v>
      </c>
      <c r="C194" s="32">
        <f t="shared" si="15"/>
        <v>0</v>
      </c>
      <c r="D194" s="32">
        <f t="shared" si="14"/>
        <v>6.8657245451297206E-14</v>
      </c>
      <c r="E194" s="32">
        <f t="shared" si="12"/>
        <v>-6.8657245451297206E-14</v>
      </c>
      <c r="F194" s="34">
        <f t="shared" si="13"/>
        <v>1.0305452542239711E-10</v>
      </c>
      <c r="G194" s="8"/>
      <c r="H194" s="8"/>
      <c r="I194" s="8"/>
      <c r="J194" s="8"/>
      <c r="K194" s="8"/>
    </row>
    <row r="195" spans="1:11">
      <c r="A195" s="8"/>
      <c r="B195" s="31">
        <f t="shared" si="11"/>
        <v>178</v>
      </c>
      <c r="C195" s="32">
        <f t="shared" si="15"/>
        <v>0</v>
      </c>
      <c r="D195" s="32">
        <f t="shared" si="14"/>
        <v>6.8703016948264741E-14</v>
      </c>
      <c r="E195" s="32">
        <f t="shared" si="12"/>
        <v>-6.8703016948264741E-14</v>
      </c>
      <c r="F195" s="34">
        <f t="shared" si="13"/>
        <v>1.0312322843934537E-10</v>
      </c>
      <c r="G195" s="8"/>
      <c r="H195" s="8"/>
      <c r="I195" s="8"/>
      <c r="J195" s="8"/>
      <c r="K195" s="8"/>
    </row>
    <row r="196" spans="1:11">
      <c r="A196" s="8"/>
      <c r="B196" s="31">
        <f t="shared" si="11"/>
        <v>179</v>
      </c>
      <c r="C196" s="32">
        <f t="shared" si="15"/>
        <v>0</v>
      </c>
      <c r="D196" s="32">
        <f t="shared" si="14"/>
        <v>6.8748818959563572E-14</v>
      </c>
      <c r="E196" s="32">
        <f t="shared" si="12"/>
        <v>-6.8748818959563572E-14</v>
      </c>
      <c r="F196" s="34">
        <f t="shared" si="13"/>
        <v>1.0319197725830494E-10</v>
      </c>
      <c r="G196" s="8"/>
      <c r="H196" s="8"/>
      <c r="I196" s="8"/>
      <c r="J196" s="8"/>
      <c r="K196" s="8"/>
    </row>
    <row r="197" spans="1:11">
      <c r="A197" s="8"/>
      <c r="B197" s="31">
        <f t="shared" si="11"/>
        <v>180</v>
      </c>
      <c r="C197" s="32">
        <f t="shared" si="15"/>
        <v>0</v>
      </c>
      <c r="D197" s="32">
        <f t="shared" si="14"/>
        <v>6.8794651505536619E-14</v>
      </c>
      <c r="E197" s="32">
        <f t="shared" si="12"/>
        <v>-6.8794651505536619E-14</v>
      </c>
      <c r="F197" s="34">
        <f t="shared" si="13"/>
        <v>1.0326077190981048E-10</v>
      </c>
      <c r="G197" s="8">
        <f>SUM(D186:D197)</f>
        <v>8.2251757760153869E-13</v>
      </c>
      <c r="H197" s="8"/>
      <c r="I197" s="8"/>
      <c r="J197" s="8"/>
      <c r="K197" s="8"/>
    </row>
    <row r="198" spans="1:11">
      <c r="A198" s="8"/>
      <c r="B198" s="31">
        <f t="shared" si="11"/>
        <v>181</v>
      </c>
      <c r="C198" s="32">
        <f t="shared" si="15"/>
        <v>0</v>
      </c>
      <c r="D198" s="32">
        <f t="shared" si="14"/>
        <v>6.8840514606540315E-14</v>
      </c>
      <c r="E198" s="32">
        <f t="shared" si="12"/>
        <v>-6.8840514606540315E-14</v>
      </c>
      <c r="F198" s="34">
        <f t="shared" si="13"/>
        <v>1.0332961242441702E-10</v>
      </c>
      <c r="G198" s="8"/>
      <c r="H198" s="8"/>
      <c r="I198" s="8"/>
      <c r="J198" s="8"/>
      <c r="K198" s="8"/>
    </row>
    <row r="199" spans="1:11">
      <c r="A199" s="8"/>
      <c r="B199" s="31">
        <f t="shared" si="11"/>
        <v>182</v>
      </c>
      <c r="C199" s="32">
        <f t="shared" si="15"/>
        <v>0</v>
      </c>
      <c r="D199" s="32">
        <f t="shared" si="14"/>
        <v>6.8886408282944679E-14</v>
      </c>
      <c r="E199" s="32">
        <f t="shared" si="12"/>
        <v>-6.8886408282944679E-14</v>
      </c>
      <c r="F199" s="34">
        <f t="shared" si="13"/>
        <v>1.0339849883269996E-10</v>
      </c>
      <c r="G199" s="8"/>
      <c r="H199" s="8"/>
      <c r="I199" s="8"/>
      <c r="J199" s="8"/>
      <c r="K199" s="8"/>
    </row>
    <row r="200" spans="1:11">
      <c r="A200" s="8"/>
      <c r="B200" s="31">
        <f t="shared" si="11"/>
        <v>183</v>
      </c>
      <c r="C200" s="32">
        <f t="shared" si="15"/>
        <v>0</v>
      </c>
      <c r="D200" s="32">
        <f t="shared" si="14"/>
        <v>6.8932332555133308E-14</v>
      </c>
      <c r="E200" s="32">
        <f t="shared" si="12"/>
        <v>-6.8932332555133308E-14</v>
      </c>
      <c r="F200" s="34">
        <f t="shared" si="13"/>
        <v>1.0346743116525509E-10</v>
      </c>
      <c r="G200" s="8"/>
      <c r="H200" s="8"/>
      <c r="I200" s="8"/>
      <c r="J200" s="8"/>
      <c r="K200" s="8"/>
    </row>
    <row r="201" spans="1:11">
      <c r="A201" s="8"/>
      <c r="B201" s="31">
        <f t="shared" si="11"/>
        <v>184</v>
      </c>
      <c r="C201" s="32">
        <f t="shared" si="15"/>
        <v>0</v>
      </c>
      <c r="D201" s="32">
        <f t="shared" si="14"/>
        <v>6.8978287443503393E-14</v>
      </c>
      <c r="E201" s="32">
        <f t="shared" si="12"/>
        <v>-6.8978287443503393E-14</v>
      </c>
      <c r="F201" s="34">
        <f t="shared" si="13"/>
        <v>1.0353640945269859E-10</v>
      </c>
      <c r="G201" s="8"/>
      <c r="H201" s="8"/>
      <c r="I201" s="8"/>
      <c r="J201" s="8"/>
      <c r="K201" s="8"/>
    </row>
    <row r="202" spans="1:11">
      <c r="A202" s="8"/>
      <c r="B202" s="31">
        <f t="shared" si="11"/>
        <v>185</v>
      </c>
      <c r="C202" s="32">
        <f t="shared" si="15"/>
        <v>0</v>
      </c>
      <c r="D202" s="32">
        <f t="shared" si="14"/>
        <v>6.902427296846572E-14</v>
      </c>
      <c r="E202" s="32">
        <f t="shared" si="12"/>
        <v>-6.902427296846572E-14</v>
      </c>
      <c r="F202" s="34">
        <f t="shared" si="13"/>
        <v>1.0360543372566705E-10</v>
      </c>
      <c r="G202" s="8"/>
      <c r="H202" s="8"/>
      <c r="I202" s="8"/>
      <c r="J202" s="8"/>
      <c r="K202" s="8"/>
    </row>
    <row r="203" spans="1:11">
      <c r="A203" s="8"/>
      <c r="B203" s="31">
        <f t="shared" si="11"/>
        <v>186</v>
      </c>
      <c r="C203" s="32">
        <f t="shared" si="15"/>
        <v>0</v>
      </c>
      <c r="D203" s="32">
        <f t="shared" si="14"/>
        <v>6.9070289150444706E-14</v>
      </c>
      <c r="E203" s="32">
        <f t="shared" si="12"/>
        <v>-6.9070289150444706E-14</v>
      </c>
      <c r="F203" s="34">
        <f t="shared" si="13"/>
        <v>1.036745040148175E-10</v>
      </c>
      <c r="G203" s="8"/>
      <c r="H203" s="8"/>
      <c r="I203" s="8"/>
      <c r="J203" s="8"/>
      <c r="K203" s="8"/>
    </row>
    <row r="204" spans="1:11">
      <c r="A204" s="8"/>
      <c r="B204" s="31">
        <f t="shared" si="11"/>
        <v>187</v>
      </c>
      <c r="C204" s="32">
        <f t="shared" si="15"/>
        <v>0</v>
      </c>
      <c r="D204" s="32">
        <f t="shared" si="14"/>
        <v>6.9116336009878334E-14</v>
      </c>
      <c r="E204" s="32">
        <f t="shared" si="12"/>
        <v>-6.9116336009878334E-14</v>
      </c>
      <c r="F204" s="34">
        <f t="shared" si="13"/>
        <v>1.0374362035082737E-10</v>
      </c>
      <c r="G204" s="8"/>
      <c r="H204" s="8"/>
      <c r="I204" s="8"/>
      <c r="J204" s="8"/>
      <c r="K204" s="8"/>
    </row>
    <row r="205" spans="1:11">
      <c r="A205" s="8"/>
      <c r="B205" s="31">
        <f t="shared" si="11"/>
        <v>188</v>
      </c>
      <c r="C205" s="32">
        <f t="shared" si="15"/>
        <v>0</v>
      </c>
      <c r="D205" s="32">
        <f t="shared" si="14"/>
        <v>6.9162413567218247E-14</v>
      </c>
      <c r="E205" s="32">
        <f t="shared" si="12"/>
        <v>-6.9162413567218247E-14</v>
      </c>
      <c r="F205" s="34">
        <f t="shared" si="13"/>
        <v>1.038127827643946E-10</v>
      </c>
      <c r="G205" s="8"/>
      <c r="H205" s="8"/>
      <c r="I205" s="8"/>
      <c r="J205" s="8"/>
      <c r="K205" s="8"/>
    </row>
    <row r="206" spans="1:11">
      <c r="A206" s="8"/>
      <c r="B206" s="31">
        <f t="shared" si="11"/>
        <v>189</v>
      </c>
      <c r="C206" s="32">
        <f t="shared" si="15"/>
        <v>0</v>
      </c>
      <c r="D206" s="32">
        <f t="shared" si="14"/>
        <v>6.9208521842929732E-14</v>
      </c>
      <c r="E206" s="32">
        <f t="shared" si="12"/>
        <v>-6.9208521842929732E-14</v>
      </c>
      <c r="F206" s="34">
        <f t="shared" si="13"/>
        <v>1.0388199128623753E-10</v>
      </c>
      <c r="G206" s="8"/>
      <c r="H206" s="8"/>
      <c r="I206" s="8"/>
      <c r="J206" s="8"/>
      <c r="K206" s="8"/>
    </row>
    <row r="207" spans="1:11">
      <c r="A207" s="8"/>
      <c r="B207" s="31">
        <f t="shared" si="11"/>
        <v>190</v>
      </c>
      <c r="C207" s="32">
        <f t="shared" si="15"/>
        <v>0</v>
      </c>
      <c r="D207" s="32">
        <f t="shared" si="14"/>
        <v>6.925466085749168E-14</v>
      </c>
      <c r="E207" s="32">
        <f t="shared" si="12"/>
        <v>-6.925466085749168E-14</v>
      </c>
      <c r="F207" s="34">
        <f t="shared" si="13"/>
        <v>1.0395124594709502E-10</v>
      </c>
      <c r="G207" s="8"/>
      <c r="H207" s="8"/>
      <c r="I207" s="8"/>
      <c r="J207" s="8"/>
      <c r="K207" s="8"/>
    </row>
    <row r="208" spans="1:11">
      <c r="A208" s="8"/>
      <c r="B208" s="31">
        <f t="shared" si="11"/>
        <v>191</v>
      </c>
      <c r="C208" s="32">
        <f t="shared" si="15"/>
        <v>0</v>
      </c>
      <c r="D208" s="32">
        <f t="shared" si="14"/>
        <v>6.9300830631396677E-14</v>
      </c>
      <c r="E208" s="32">
        <f t="shared" si="12"/>
        <v>-6.9300830631396677E-14</v>
      </c>
      <c r="F208" s="34">
        <f t="shared" si="13"/>
        <v>1.0402054677772642E-10</v>
      </c>
      <c r="G208" s="8"/>
      <c r="H208" s="8"/>
      <c r="I208" s="8"/>
      <c r="J208" s="8"/>
      <c r="K208" s="8"/>
    </row>
    <row r="209" spans="1:11">
      <c r="A209" s="8"/>
      <c r="B209" s="31">
        <f t="shared" si="11"/>
        <v>192</v>
      </c>
      <c r="C209" s="32">
        <f t="shared" si="15"/>
        <v>0</v>
      </c>
      <c r="D209" s="32">
        <f t="shared" si="14"/>
        <v>6.9347031185150943E-14</v>
      </c>
      <c r="E209" s="32">
        <f t="shared" si="12"/>
        <v>-6.9347031185150943E-14</v>
      </c>
      <c r="F209" s="34">
        <f t="shared" si="13"/>
        <v>1.0408989380891156E-10</v>
      </c>
      <c r="G209" s="8">
        <f>SUM(D198:D209)</f>
        <v>8.2912189910109771E-13</v>
      </c>
      <c r="H209" s="8"/>
      <c r="I209" s="8"/>
      <c r="J209" s="8"/>
      <c r="K209" s="8"/>
    </row>
    <row r="210" spans="1:11">
      <c r="A210" s="8"/>
      <c r="B210" s="31">
        <f t="shared" si="11"/>
        <v>193</v>
      </c>
      <c r="C210" s="32">
        <f t="shared" si="15"/>
        <v>0</v>
      </c>
      <c r="D210" s="32">
        <f t="shared" si="14"/>
        <v>6.9393262539274378E-14</v>
      </c>
      <c r="E210" s="32">
        <f t="shared" si="12"/>
        <v>-6.9393262539274378E-14</v>
      </c>
      <c r="F210" s="34">
        <f t="shared" si="13"/>
        <v>1.0415928707145084E-10</v>
      </c>
      <c r="G210" s="8"/>
      <c r="H210" s="8"/>
      <c r="I210" s="8"/>
      <c r="J210" s="8"/>
      <c r="K210" s="8"/>
    </row>
    <row r="211" spans="1:11">
      <c r="A211" s="8"/>
      <c r="B211" s="31">
        <f t="shared" ref="B211:B274" si="16">B210+1</f>
        <v>194</v>
      </c>
      <c r="C211" s="32">
        <f t="shared" si="15"/>
        <v>0</v>
      </c>
      <c r="D211" s="32">
        <f t="shared" si="14"/>
        <v>6.9439524714300564E-14</v>
      </c>
      <c r="E211" s="32">
        <f t="shared" ref="E211:E274" si="17">IF(E$8&gt;=B211,0,C211-D211)</f>
        <v>-6.9439524714300564E-14</v>
      </c>
      <c r="F211" s="34">
        <f t="shared" ref="F211:F274" si="18">F210-E211</f>
        <v>1.0422872659616515E-10</v>
      </c>
      <c r="G211" s="8"/>
      <c r="H211" s="8"/>
      <c r="I211" s="8"/>
      <c r="J211" s="8"/>
      <c r="K211" s="8"/>
    </row>
    <row r="212" spans="1:11">
      <c r="A212" s="8"/>
      <c r="B212" s="31">
        <f t="shared" si="16"/>
        <v>195</v>
      </c>
      <c r="C212" s="32">
        <f t="shared" si="15"/>
        <v>0</v>
      </c>
      <c r="D212" s="32">
        <f t="shared" si="14"/>
        <v>6.9485817730776766E-14</v>
      </c>
      <c r="E212" s="32">
        <f t="shared" si="17"/>
        <v>-6.9485817730776766E-14</v>
      </c>
      <c r="F212" s="34">
        <f t="shared" si="18"/>
        <v>1.0429821241389592E-10</v>
      </c>
      <c r="G212" s="8"/>
      <c r="H212" s="8"/>
      <c r="I212" s="8"/>
      <c r="J212" s="8"/>
      <c r="K212" s="8"/>
    </row>
    <row r="213" spans="1:11">
      <c r="A213" s="8"/>
      <c r="B213" s="31">
        <f t="shared" si="16"/>
        <v>196</v>
      </c>
      <c r="C213" s="32">
        <f t="shared" si="15"/>
        <v>0</v>
      </c>
      <c r="D213" s="32">
        <f t="shared" ref="D213:D276" si="19">IF(E$8&gt;=B213,F212*E$5/E$11,F212*E$12)</f>
        <v>6.9532141609263941E-14</v>
      </c>
      <c r="E213" s="32">
        <f t="shared" si="17"/>
        <v>-6.9532141609263941E-14</v>
      </c>
      <c r="F213" s="34">
        <f t="shared" si="18"/>
        <v>1.0436774455550519E-10</v>
      </c>
      <c r="G213" s="8"/>
      <c r="H213" s="8"/>
      <c r="I213" s="8"/>
      <c r="J213" s="8"/>
      <c r="K213" s="8"/>
    </row>
    <row r="214" spans="1:11">
      <c r="A214" s="8"/>
      <c r="B214" s="31">
        <f t="shared" si="16"/>
        <v>197</v>
      </c>
      <c r="C214" s="32">
        <f t="shared" si="15"/>
        <v>0</v>
      </c>
      <c r="D214" s="32">
        <f t="shared" si="19"/>
        <v>6.9578496370336783E-14</v>
      </c>
      <c r="E214" s="32">
        <f t="shared" si="17"/>
        <v>-6.9578496370336783E-14</v>
      </c>
      <c r="F214" s="34">
        <f t="shared" si="18"/>
        <v>1.0443732305187552E-10</v>
      </c>
      <c r="G214" s="8"/>
      <c r="H214" s="8"/>
      <c r="I214" s="8"/>
      <c r="J214" s="8"/>
      <c r="K214" s="8"/>
    </row>
    <row r="215" spans="1:11">
      <c r="A215" s="8"/>
      <c r="B215" s="31">
        <f t="shared" si="16"/>
        <v>198</v>
      </c>
      <c r="C215" s="32">
        <f t="shared" si="15"/>
        <v>0</v>
      </c>
      <c r="D215" s="32">
        <f t="shared" si="19"/>
        <v>6.9624882034583677E-14</v>
      </c>
      <c r="E215" s="32">
        <f t="shared" si="17"/>
        <v>-6.9624882034583677E-14</v>
      </c>
      <c r="F215" s="34">
        <f t="shared" si="18"/>
        <v>1.0450694793391011E-10</v>
      </c>
      <c r="G215" s="8"/>
      <c r="H215" s="8"/>
      <c r="I215" s="8"/>
      <c r="J215" s="8"/>
      <c r="K215" s="8"/>
    </row>
    <row r="216" spans="1:11">
      <c r="A216" s="8"/>
      <c r="B216" s="31">
        <f t="shared" si="16"/>
        <v>199</v>
      </c>
      <c r="C216" s="32">
        <f t="shared" si="15"/>
        <v>0</v>
      </c>
      <c r="D216" s="32">
        <f t="shared" si="19"/>
        <v>6.9671298622606741E-14</v>
      </c>
      <c r="E216" s="32">
        <f t="shared" si="17"/>
        <v>-6.9671298622606741E-14</v>
      </c>
      <c r="F216" s="34">
        <f t="shared" si="18"/>
        <v>1.0457661923253272E-10</v>
      </c>
      <c r="G216" s="8"/>
      <c r="H216" s="8"/>
      <c r="I216" s="8"/>
      <c r="J216" s="8"/>
      <c r="K216" s="8"/>
    </row>
    <row r="217" spans="1:11">
      <c r="A217" s="8"/>
      <c r="B217" s="31">
        <f t="shared" si="16"/>
        <v>200</v>
      </c>
      <c r="C217" s="32">
        <f t="shared" si="15"/>
        <v>0</v>
      </c>
      <c r="D217" s="32">
        <f t="shared" si="19"/>
        <v>6.9717746155021815E-14</v>
      </c>
      <c r="E217" s="32">
        <f t="shared" si="17"/>
        <v>-6.9717746155021815E-14</v>
      </c>
      <c r="F217" s="34">
        <f t="shared" si="18"/>
        <v>1.0464633697868774E-10</v>
      </c>
      <c r="G217" s="8"/>
      <c r="H217" s="8"/>
      <c r="I217" s="8"/>
      <c r="J217" s="8"/>
      <c r="K217" s="8"/>
    </row>
    <row r="218" spans="1:11">
      <c r="A218" s="8"/>
      <c r="B218" s="31">
        <f t="shared" si="16"/>
        <v>201</v>
      </c>
      <c r="C218" s="32">
        <f t="shared" si="15"/>
        <v>0</v>
      </c>
      <c r="D218" s="32">
        <f t="shared" si="19"/>
        <v>6.9764224652458494E-14</v>
      </c>
      <c r="E218" s="32">
        <f t="shared" si="17"/>
        <v>-6.9764224652458494E-14</v>
      </c>
      <c r="F218" s="34">
        <f t="shared" si="18"/>
        <v>1.0471610120334019E-10</v>
      </c>
      <c r="G218" s="8"/>
      <c r="H218" s="8"/>
      <c r="I218" s="8"/>
      <c r="J218" s="8"/>
      <c r="K218" s="8"/>
    </row>
    <row r="219" spans="1:11">
      <c r="A219" s="8"/>
      <c r="B219" s="31">
        <f t="shared" si="16"/>
        <v>202</v>
      </c>
      <c r="C219" s="32">
        <f t="shared" si="15"/>
        <v>0</v>
      </c>
      <c r="D219" s="32">
        <f t="shared" si="19"/>
        <v>6.9810734135560131E-14</v>
      </c>
      <c r="E219" s="32">
        <f t="shared" si="17"/>
        <v>-6.9810734135560131E-14</v>
      </c>
      <c r="F219" s="34">
        <f t="shared" si="18"/>
        <v>1.0478591193747576E-10</v>
      </c>
      <c r="G219" s="8"/>
      <c r="H219" s="8"/>
      <c r="I219" s="8"/>
      <c r="J219" s="8"/>
      <c r="K219" s="8"/>
    </row>
    <row r="220" spans="1:11">
      <c r="A220" s="8"/>
      <c r="B220" s="31">
        <f t="shared" si="16"/>
        <v>203</v>
      </c>
      <c r="C220" s="32">
        <f t="shared" si="15"/>
        <v>0</v>
      </c>
      <c r="D220" s="32">
        <f t="shared" si="19"/>
        <v>6.985727462498384E-14</v>
      </c>
      <c r="E220" s="32">
        <f t="shared" si="17"/>
        <v>-6.985727462498384E-14</v>
      </c>
      <c r="F220" s="34">
        <f t="shared" si="18"/>
        <v>1.0485576921210074E-10</v>
      </c>
      <c r="G220" s="8"/>
      <c r="H220" s="8"/>
      <c r="I220" s="8"/>
      <c r="J220" s="8"/>
      <c r="K220" s="8"/>
    </row>
    <row r="221" spans="1:11">
      <c r="A221" s="8"/>
      <c r="B221" s="31">
        <f t="shared" si="16"/>
        <v>204</v>
      </c>
      <c r="C221" s="32">
        <f t="shared" si="15"/>
        <v>0</v>
      </c>
      <c r="D221" s="32">
        <f t="shared" si="19"/>
        <v>6.9903846141400489E-14</v>
      </c>
      <c r="E221" s="32">
        <f t="shared" si="17"/>
        <v>-6.9903846141400489E-14</v>
      </c>
      <c r="F221" s="34">
        <f t="shared" si="18"/>
        <v>1.0492567305824213E-10</v>
      </c>
      <c r="G221" s="8">
        <f>SUM(D210:D221)</f>
        <v>8.3577924933056771E-13</v>
      </c>
      <c r="H221" s="8"/>
      <c r="I221" s="8"/>
      <c r="J221" s="8"/>
      <c r="K221" s="8"/>
    </row>
    <row r="222" spans="1:11">
      <c r="A222" s="8"/>
      <c r="B222" s="31">
        <f t="shared" si="16"/>
        <v>205</v>
      </c>
      <c r="C222" s="32">
        <f t="shared" si="15"/>
        <v>0</v>
      </c>
      <c r="D222" s="32">
        <f t="shared" si="19"/>
        <v>6.9950448705494756E-14</v>
      </c>
      <c r="E222" s="32">
        <f t="shared" si="17"/>
        <v>-6.9950448705494756E-14</v>
      </c>
      <c r="F222" s="34">
        <f t="shared" si="18"/>
        <v>1.0499562350694763E-10</v>
      </c>
      <c r="G222" s="8"/>
      <c r="H222" s="8"/>
      <c r="I222" s="8"/>
      <c r="J222" s="8"/>
      <c r="K222" s="8"/>
    </row>
    <row r="223" spans="1:11">
      <c r="A223" s="8"/>
      <c r="B223" s="31">
        <f t="shared" si="16"/>
        <v>206</v>
      </c>
      <c r="C223" s="32">
        <f t="shared" si="15"/>
        <v>0</v>
      </c>
      <c r="D223" s="32">
        <f t="shared" si="19"/>
        <v>6.9997082337965089E-14</v>
      </c>
      <c r="E223" s="32">
        <f t="shared" si="17"/>
        <v>-6.9997082337965089E-14</v>
      </c>
      <c r="F223" s="34">
        <f t="shared" si="18"/>
        <v>1.050656205892856E-10</v>
      </c>
      <c r="G223" s="8"/>
      <c r="H223" s="8"/>
      <c r="I223" s="8"/>
      <c r="J223" s="8"/>
      <c r="K223" s="8"/>
    </row>
    <row r="224" spans="1:11">
      <c r="A224" s="8"/>
      <c r="B224" s="31">
        <f t="shared" si="16"/>
        <v>207</v>
      </c>
      <c r="C224" s="32">
        <f t="shared" si="15"/>
        <v>0</v>
      </c>
      <c r="D224" s="32">
        <f t="shared" si="19"/>
        <v>7.0043747059523731E-14</v>
      </c>
      <c r="E224" s="32">
        <f t="shared" si="17"/>
        <v>-7.0043747059523731E-14</v>
      </c>
      <c r="F224" s="34">
        <f t="shared" si="18"/>
        <v>1.0513566433634512E-10</v>
      </c>
      <c r="G224" s="8"/>
      <c r="H224" s="8"/>
      <c r="I224" s="8"/>
      <c r="J224" s="8"/>
      <c r="K224" s="8"/>
    </row>
    <row r="225" spans="1:11">
      <c r="A225" s="8"/>
      <c r="B225" s="31">
        <f t="shared" si="16"/>
        <v>208</v>
      </c>
      <c r="C225" s="32">
        <f t="shared" ref="C225:C288" si="20">IF(B225&gt;E$7,0,E$9)</f>
        <v>0</v>
      </c>
      <c r="D225" s="32">
        <f t="shared" si="19"/>
        <v>7.0090442890896747E-14</v>
      </c>
      <c r="E225" s="32">
        <f t="shared" si="17"/>
        <v>-7.0090442890896747E-14</v>
      </c>
      <c r="F225" s="34">
        <f t="shared" si="18"/>
        <v>1.0520575477923602E-10</v>
      </c>
      <c r="G225" s="8"/>
      <c r="H225" s="8"/>
      <c r="I225" s="8"/>
      <c r="J225" s="8"/>
      <c r="K225" s="8"/>
    </row>
    <row r="226" spans="1:11">
      <c r="A226" s="8"/>
      <c r="B226" s="31">
        <f t="shared" si="16"/>
        <v>209</v>
      </c>
      <c r="C226" s="32">
        <f t="shared" si="20"/>
        <v>0</v>
      </c>
      <c r="D226" s="32">
        <f t="shared" si="19"/>
        <v>7.013716985282401E-14</v>
      </c>
      <c r="E226" s="32">
        <f t="shared" si="17"/>
        <v>-7.013716985282401E-14</v>
      </c>
      <c r="F226" s="34">
        <f t="shared" si="18"/>
        <v>1.0527589194908885E-10</v>
      </c>
      <c r="G226" s="8"/>
      <c r="H226" s="8"/>
      <c r="I226" s="8"/>
      <c r="J226" s="8"/>
      <c r="K226" s="8"/>
    </row>
    <row r="227" spans="1:11">
      <c r="A227" s="8"/>
      <c r="B227" s="31">
        <f t="shared" si="16"/>
        <v>210</v>
      </c>
      <c r="C227" s="32">
        <f t="shared" si="20"/>
        <v>0</v>
      </c>
      <c r="D227" s="32">
        <f t="shared" si="19"/>
        <v>7.0183927966059225E-14</v>
      </c>
      <c r="E227" s="32">
        <f t="shared" si="17"/>
        <v>-7.0183927966059225E-14</v>
      </c>
      <c r="F227" s="34">
        <f t="shared" si="18"/>
        <v>1.053460758770549E-10</v>
      </c>
      <c r="G227" s="8"/>
      <c r="H227" s="8"/>
      <c r="I227" s="8"/>
      <c r="J227" s="8"/>
      <c r="K227" s="8"/>
    </row>
    <row r="228" spans="1:11">
      <c r="A228" s="8"/>
      <c r="B228" s="31">
        <f t="shared" si="16"/>
        <v>211</v>
      </c>
      <c r="C228" s="32">
        <f t="shared" si="20"/>
        <v>0</v>
      </c>
      <c r="D228" s="32">
        <f t="shared" si="19"/>
        <v>7.0230717251369932E-14</v>
      </c>
      <c r="E228" s="32">
        <f t="shared" si="17"/>
        <v>-7.0230717251369932E-14</v>
      </c>
      <c r="F228" s="34">
        <f t="shared" si="18"/>
        <v>1.0541630659430627E-10</v>
      </c>
      <c r="G228" s="8"/>
      <c r="H228" s="8"/>
      <c r="I228" s="8"/>
      <c r="J228" s="8"/>
      <c r="K228" s="8"/>
    </row>
    <row r="229" spans="1:11">
      <c r="A229" s="8"/>
      <c r="B229" s="31">
        <f t="shared" si="16"/>
        <v>212</v>
      </c>
      <c r="C229" s="32">
        <f t="shared" si="20"/>
        <v>0</v>
      </c>
      <c r="D229" s="32">
        <f t="shared" si="19"/>
        <v>7.0277537729537517E-14</v>
      </c>
      <c r="E229" s="32">
        <f t="shared" si="17"/>
        <v>-7.0277537729537517E-14</v>
      </c>
      <c r="F229" s="34">
        <f t="shared" si="18"/>
        <v>1.0548658413203581E-10</v>
      </c>
      <c r="G229" s="8"/>
      <c r="H229" s="8"/>
      <c r="I229" s="8"/>
      <c r="J229" s="8"/>
      <c r="K229" s="8"/>
    </row>
    <row r="230" spans="1:11">
      <c r="A230" s="8"/>
      <c r="B230" s="31">
        <f t="shared" si="16"/>
        <v>213</v>
      </c>
      <c r="C230" s="32">
        <f t="shared" si="20"/>
        <v>0</v>
      </c>
      <c r="D230" s="32">
        <f t="shared" si="19"/>
        <v>7.0324389421357199E-14</v>
      </c>
      <c r="E230" s="32">
        <f t="shared" si="17"/>
        <v>-7.0324389421357199E-14</v>
      </c>
      <c r="F230" s="34">
        <f t="shared" si="18"/>
        <v>1.0555690852145716E-10</v>
      </c>
      <c r="G230" s="8"/>
      <c r="H230" s="8"/>
      <c r="I230" s="8"/>
      <c r="J230" s="8"/>
      <c r="K230" s="8"/>
    </row>
    <row r="231" spans="1:11">
      <c r="A231" s="8"/>
      <c r="B231" s="31">
        <f t="shared" si="16"/>
        <v>214</v>
      </c>
      <c r="C231" s="32">
        <f t="shared" si="20"/>
        <v>0</v>
      </c>
      <c r="D231" s="32">
        <f t="shared" si="19"/>
        <v>7.0371272347638107E-14</v>
      </c>
      <c r="E231" s="32">
        <f t="shared" si="17"/>
        <v>-7.0371272347638107E-14</v>
      </c>
      <c r="F231" s="34">
        <f t="shared" si="18"/>
        <v>1.0562727979380479E-10</v>
      </c>
      <c r="G231" s="8"/>
      <c r="H231" s="8"/>
      <c r="I231" s="8"/>
      <c r="J231" s="8"/>
      <c r="K231" s="8"/>
    </row>
    <row r="232" spans="1:11">
      <c r="A232" s="8"/>
      <c r="B232" s="31">
        <f t="shared" si="16"/>
        <v>215</v>
      </c>
      <c r="C232" s="32">
        <f t="shared" si="20"/>
        <v>0</v>
      </c>
      <c r="D232" s="32">
        <f t="shared" si="19"/>
        <v>7.0418186529203189E-14</v>
      </c>
      <c r="E232" s="32">
        <f t="shared" si="17"/>
        <v>-7.0418186529203189E-14</v>
      </c>
      <c r="F232" s="34">
        <f t="shared" si="18"/>
        <v>1.05697697980334E-10</v>
      </c>
      <c r="G232" s="8"/>
      <c r="H232" s="8"/>
      <c r="I232" s="8"/>
      <c r="J232" s="8"/>
      <c r="K232" s="8"/>
    </row>
    <row r="233" spans="1:11">
      <c r="A233" s="8"/>
      <c r="B233" s="31">
        <f t="shared" si="16"/>
        <v>216</v>
      </c>
      <c r="C233" s="32">
        <f t="shared" si="20"/>
        <v>0</v>
      </c>
      <c r="D233" s="32">
        <f t="shared" si="19"/>
        <v>7.0465131986889328E-14</v>
      </c>
      <c r="E233" s="32">
        <f t="shared" si="17"/>
        <v>-7.0465131986889328E-14</v>
      </c>
      <c r="F233" s="34">
        <f t="shared" si="18"/>
        <v>1.0576816311232088E-10</v>
      </c>
      <c r="G233" s="8">
        <f>SUM(D222:D233)</f>
        <v>8.4249005407875874E-13</v>
      </c>
      <c r="H233" s="8"/>
      <c r="I233" s="8"/>
      <c r="J233" s="8"/>
      <c r="K233" s="8"/>
    </row>
    <row r="234" spans="1:11">
      <c r="A234" s="8"/>
      <c r="B234" s="31">
        <f t="shared" si="16"/>
        <v>217</v>
      </c>
      <c r="C234" s="32">
        <f t="shared" si="20"/>
        <v>0</v>
      </c>
      <c r="D234" s="32">
        <f t="shared" si="19"/>
        <v>7.0512108741547256E-14</v>
      </c>
      <c r="E234" s="32">
        <f t="shared" si="17"/>
        <v>-7.0512108741547256E-14</v>
      </c>
      <c r="F234" s="34">
        <f t="shared" si="18"/>
        <v>1.0583867522106243E-10</v>
      </c>
      <c r="G234" s="8"/>
      <c r="H234" s="8"/>
      <c r="I234" s="8"/>
      <c r="J234" s="8"/>
      <c r="K234" s="8"/>
    </row>
    <row r="235" spans="1:11">
      <c r="A235" s="8"/>
      <c r="B235" s="31">
        <f t="shared" si="16"/>
        <v>218</v>
      </c>
      <c r="C235" s="32">
        <f t="shared" si="20"/>
        <v>0</v>
      </c>
      <c r="D235" s="32">
        <f t="shared" si="19"/>
        <v>7.055911681404161E-14</v>
      </c>
      <c r="E235" s="32">
        <f t="shared" si="17"/>
        <v>-7.055911681404161E-14</v>
      </c>
      <c r="F235" s="34">
        <f t="shared" si="18"/>
        <v>1.0590923433787647E-10</v>
      </c>
      <c r="G235" s="8"/>
      <c r="H235" s="8"/>
      <c r="I235" s="8"/>
      <c r="J235" s="8"/>
      <c r="K235" s="8"/>
    </row>
    <row r="236" spans="1:11">
      <c r="A236" s="8"/>
      <c r="B236" s="31">
        <f t="shared" si="16"/>
        <v>219</v>
      </c>
      <c r="C236" s="32">
        <f t="shared" si="20"/>
        <v>0</v>
      </c>
      <c r="D236" s="32">
        <f t="shared" si="19"/>
        <v>7.0606156225250976E-14</v>
      </c>
      <c r="E236" s="32">
        <f t="shared" si="17"/>
        <v>-7.0606156225250976E-14</v>
      </c>
      <c r="F236" s="34">
        <f t="shared" si="18"/>
        <v>1.0597984049410172E-10</v>
      </c>
      <c r="G236" s="8"/>
      <c r="H236" s="8"/>
      <c r="I236" s="8"/>
      <c r="J236" s="8"/>
      <c r="K236" s="8"/>
    </row>
    <row r="237" spans="1:11">
      <c r="A237" s="8"/>
      <c r="B237" s="31">
        <f t="shared" si="16"/>
        <v>220</v>
      </c>
      <c r="C237" s="32">
        <f t="shared" si="20"/>
        <v>0</v>
      </c>
      <c r="D237" s="32">
        <f t="shared" si="19"/>
        <v>7.0653226996067813E-14</v>
      </c>
      <c r="E237" s="32">
        <f t="shared" si="17"/>
        <v>-7.0653226996067813E-14</v>
      </c>
      <c r="F237" s="34">
        <f t="shared" si="18"/>
        <v>1.0605049372109779E-10</v>
      </c>
      <c r="G237" s="8"/>
      <c r="H237" s="8"/>
      <c r="I237" s="8"/>
      <c r="J237" s="8"/>
      <c r="K237" s="8"/>
    </row>
    <row r="238" spans="1:11">
      <c r="A238" s="8"/>
      <c r="B238" s="31">
        <f t="shared" si="16"/>
        <v>221</v>
      </c>
      <c r="C238" s="32">
        <f t="shared" si="20"/>
        <v>0</v>
      </c>
      <c r="D238" s="32">
        <f t="shared" si="19"/>
        <v>7.0700329147398523E-14</v>
      </c>
      <c r="E238" s="32">
        <f t="shared" si="17"/>
        <v>-7.0700329147398523E-14</v>
      </c>
      <c r="F238" s="34">
        <f t="shared" si="18"/>
        <v>1.0612119405024519E-10</v>
      </c>
      <c r="G238" s="8"/>
      <c r="H238" s="8"/>
      <c r="I238" s="8"/>
      <c r="J238" s="8"/>
      <c r="K238" s="8"/>
    </row>
    <row r="239" spans="1:11">
      <c r="A239" s="8"/>
      <c r="B239" s="31">
        <f t="shared" si="16"/>
        <v>222</v>
      </c>
      <c r="C239" s="32">
        <f t="shared" si="20"/>
        <v>0</v>
      </c>
      <c r="D239" s="32">
        <f t="shared" si="19"/>
        <v>7.0747462700163459E-14</v>
      </c>
      <c r="E239" s="32">
        <f t="shared" si="17"/>
        <v>-7.0747462700163459E-14</v>
      </c>
      <c r="F239" s="34">
        <f t="shared" si="18"/>
        <v>1.0619194151294536E-10</v>
      </c>
      <c r="G239" s="8"/>
      <c r="H239" s="8"/>
      <c r="I239" s="8"/>
      <c r="J239" s="8"/>
      <c r="K239" s="8"/>
    </row>
    <row r="240" spans="1:11">
      <c r="A240" s="8"/>
      <c r="B240" s="31">
        <f t="shared" si="16"/>
        <v>223</v>
      </c>
      <c r="C240" s="32">
        <f t="shared" si="20"/>
        <v>0</v>
      </c>
      <c r="D240" s="32">
        <f t="shared" si="19"/>
        <v>7.0794627675296906E-14</v>
      </c>
      <c r="E240" s="32">
        <f t="shared" si="17"/>
        <v>-7.0794627675296906E-14</v>
      </c>
      <c r="F240" s="34">
        <f t="shared" si="18"/>
        <v>1.0626273614062066E-10</v>
      </c>
      <c r="G240" s="8"/>
      <c r="H240" s="8"/>
      <c r="I240" s="8"/>
      <c r="J240" s="8"/>
      <c r="K240" s="8"/>
    </row>
    <row r="241" spans="1:11">
      <c r="A241" s="8"/>
      <c r="B241" s="31">
        <f t="shared" si="16"/>
        <v>224</v>
      </c>
      <c r="C241" s="32">
        <f t="shared" si="20"/>
        <v>0</v>
      </c>
      <c r="D241" s="32">
        <f t="shared" si="19"/>
        <v>7.0841824093747098E-14</v>
      </c>
      <c r="E241" s="32">
        <f t="shared" si="17"/>
        <v>-7.0841824093747098E-14</v>
      </c>
      <c r="F241" s="34">
        <f t="shared" si="18"/>
        <v>1.0633357796471441E-10</v>
      </c>
      <c r="G241" s="8"/>
      <c r="H241" s="8"/>
      <c r="I241" s="8"/>
      <c r="J241" s="8"/>
      <c r="K241" s="8"/>
    </row>
    <row r="242" spans="1:11">
      <c r="A242" s="8"/>
      <c r="B242" s="31">
        <f t="shared" si="16"/>
        <v>225</v>
      </c>
      <c r="C242" s="32">
        <f t="shared" si="20"/>
        <v>0</v>
      </c>
      <c r="D242" s="32">
        <f t="shared" si="19"/>
        <v>7.0889051976476264E-14</v>
      </c>
      <c r="E242" s="32">
        <f t="shared" si="17"/>
        <v>-7.0889051976476264E-14</v>
      </c>
      <c r="F242" s="34">
        <f t="shared" si="18"/>
        <v>1.0640446701669088E-10</v>
      </c>
      <c r="G242" s="8"/>
      <c r="H242" s="8"/>
      <c r="I242" s="8"/>
      <c r="J242" s="8"/>
      <c r="K242" s="8"/>
    </row>
    <row r="243" spans="1:11">
      <c r="A243" s="8"/>
      <c r="B243" s="31">
        <f t="shared" si="16"/>
        <v>226</v>
      </c>
      <c r="C243" s="32">
        <f t="shared" si="20"/>
        <v>0</v>
      </c>
      <c r="D243" s="32">
        <f t="shared" si="19"/>
        <v>7.0936311344460583E-14</v>
      </c>
      <c r="E243" s="32">
        <f t="shared" si="17"/>
        <v>-7.0936311344460583E-14</v>
      </c>
      <c r="F243" s="34">
        <f t="shared" si="18"/>
        <v>1.0647540332803534E-10</v>
      </c>
      <c r="G243" s="8"/>
      <c r="H243" s="8"/>
      <c r="I243" s="8"/>
      <c r="J243" s="8"/>
      <c r="K243" s="8"/>
    </row>
    <row r="244" spans="1:11">
      <c r="A244" s="8"/>
      <c r="B244" s="31">
        <f t="shared" si="16"/>
        <v>227</v>
      </c>
      <c r="C244" s="32">
        <f t="shared" si="20"/>
        <v>0</v>
      </c>
      <c r="D244" s="32">
        <f t="shared" si="19"/>
        <v>7.0983602218690228E-14</v>
      </c>
      <c r="E244" s="32">
        <f t="shared" si="17"/>
        <v>-7.0983602218690228E-14</v>
      </c>
      <c r="F244" s="34">
        <f t="shared" si="18"/>
        <v>1.0654638693025403E-10</v>
      </c>
      <c r="G244" s="8"/>
      <c r="H244" s="8"/>
      <c r="I244" s="8"/>
      <c r="J244" s="8"/>
      <c r="K244" s="8"/>
    </row>
    <row r="245" spans="1:11">
      <c r="A245" s="8"/>
      <c r="B245" s="31">
        <f t="shared" si="16"/>
        <v>228</v>
      </c>
      <c r="C245" s="32">
        <f t="shared" si="20"/>
        <v>0</v>
      </c>
      <c r="D245" s="32">
        <f t="shared" si="19"/>
        <v>7.1030924620169348E-14</v>
      </c>
      <c r="E245" s="32">
        <f t="shared" si="17"/>
        <v>-7.1030924620169348E-14</v>
      </c>
      <c r="F245" s="34">
        <f t="shared" si="18"/>
        <v>1.066174178548742E-10</v>
      </c>
      <c r="G245" s="8">
        <f>SUM(D234:D245)</f>
        <v>8.4925474255331003E-13</v>
      </c>
      <c r="H245" s="8"/>
      <c r="I245" s="8"/>
      <c r="J245" s="8"/>
      <c r="K245" s="8"/>
    </row>
    <row r="246" spans="1:11">
      <c r="A246" s="8"/>
      <c r="B246" s="31">
        <f t="shared" si="16"/>
        <v>229</v>
      </c>
      <c r="C246" s="32">
        <f t="shared" si="20"/>
        <v>0</v>
      </c>
      <c r="D246" s="32">
        <f t="shared" si="19"/>
        <v>7.1078278569916126E-14</v>
      </c>
      <c r="E246" s="32">
        <f t="shared" si="17"/>
        <v>-7.1078278569916126E-14</v>
      </c>
      <c r="F246" s="34">
        <f t="shared" si="18"/>
        <v>1.0668849613344412E-10</v>
      </c>
      <c r="G246" s="8"/>
      <c r="H246" s="8"/>
      <c r="I246" s="8"/>
      <c r="J246" s="8"/>
      <c r="K246" s="8"/>
    </row>
    <row r="247" spans="1:11">
      <c r="A247" s="8"/>
      <c r="B247" s="31">
        <f t="shared" si="16"/>
        <v>230</v>
      </c>
      <c r="C247" s="32">
        <f t="shared" si="20"/>
        <v>0</v>
      </c>
      <c r="D247" s="32">
        <f t="shared" si="19"/>
        <v>7.1125664088962741E-14</v>
      </c>
      <c r="E247" s="32">
        <f t="shared" si="17"/>
        <v>-7.1125664088962741E-14</v>
      </c>
      <c r="F247" s="34">
        <f t="shared" si="18"/>
        <v>1.0675962179753309E-10</v>
      </c>
      <c r="G247" s="8"/>
      <c r="H247" s="8"/>
      <c r="I247" s="8"/>
      <c r="J247" s="8"/>
      <c r="K247" s="8"/>
    </row>
    <row r="248" spans="1:11">
      <c r="A248" s="8"/>
      <c r="B248" s="31">
        <f t="shared" si="16"/>
        <v>231</v>
      </c>
      <c r="C248" s="32">
        <f t="shared" si="20"/>
        <v>0</v>
      </c>
      <c r="D248" s="32">
        <f t="shared" si="19"/>
        <v>7.1173081198355385E-14</v>
      </c>
      <c r="E248" s="32">
        <f t="shared" si="17"/>
        <v>-7.1173081198355385E-14</v>
      </c>
      <c r="F248" s="34">
        <f t="shared" si="18"/>
        <v>1.0683079487873144E-10</v>
      </c>
      <c r="G248" s="8"/>
      <c r="H248" s="8"/>
      <c r="I248" s="8"/>
      <c r="J248" s="8"/>
      <c r="K248" s="8"/>
    </row>
    <row r="249" spans="1:11">
      <c r="A249" s="8"/>
      <c r="B249" s="31">
        <f t="shared" si="16"/>
        <v>232</v>
      </c>
      <c r="C249" s="32">
        <f t="shared" si="20"/>
        <v>0</v>
      </c>
      <c r="D249" s="32">
        <f t="shared" si="19"/>
        <v>7.1220529919154295E-14</v>
      </c>
      <c r="E249" s="32">
        <f t="shared" si="17"/>
        <v>-7.1220529919154295E-14</v>
      </c>
      <c r="F249" s="34">
        <f t="shared" si="18"/>
        <v>1.069020154086506E-10</v>
      </c>
      <c r="G249" s="8"/>
      <c r="H249" s="8"/>
      <c r="I249" s="8"/>
      <c r="J249" s="8"/>
      <c r="K249" s="8"/>
    </row>
    <row r="250" spans="1:11">
      <c r="A250" s="8"/>
      <c r="B250" s="31">
        <f t="shared" si="16"/>
        <v>233</v>
      </c>
      <c r="C250" s="32">
        <f t="shared" si="20"/>
        <v>0</v>
      </c>
      <c r="D250" s="32">
        <f t="shared" si="19"/>
        <v>7.1268010272433733E-14</v>
      </c>
      <c r="E250" s="32">
        <f t="shared" si="17"/>
        <v>-7.1268010272433733E-14</v>
      </c>
      <c r="F250" s="34">
        <f t="shared" si="18"/>
        <v>1.0697328341892303E-10</v>
      </c>
      <c r="G250" s="8"/>
      <c r="H250" s="8"/>
      <c r="I250" s="8"/>
      <c r="J250" s="8"/>
      <c r="K250" s="8"/>
    </row>
    <row r="251" spans="1:11">
      <c r="A251" s="8"/>
      <c r="B251" s="31">
        <f t="shared" si="16"/>
        <v>234</v>
      </c>
      <c r="C251" s="32">
        <f t="shared" si="20"/>
        <v>0</v>
      </c>
      <c r="D251" s="32">
        <f t="shared" si="19"/>
        <v>7.1315522279282021E-14</v>
      </c>
      <c r="E251" s="32">
        <f t="shared" si="17"/>
        <v>-7.1315522279282021E-14</v>
      </c>
      <c r="F251" s="34">
        <f t="shared" si="18"/>
        <v>1.0704459894120231E-10</v>
      </c>
      <c r="G251" s="8"/>
      <c r="H251" s="8"/>
      <c r="I251" s="8"/>
      <c r="J251" s="8"/>
      <c r="K251" s="8"/>
    </row>
    <row r="252" spans="1:11">
      <c r="A252" s="8"/>
      <c r="B252" s="31">
        <f t="shared" si="16"/>
        <v>235</v>
      </c>
      <c r="C252" s="32">
        <f t="shared" si="20"/>
        <v>0</v>
      </c>
      <c r="D252" s="32">
        <f t="shared" si="19"/>
        <v>7.1363065960801541E-14</v>
      </c>
      <c r="E252" s="32">
        <f t="shared" si="17"/>
        <v>-7.1363065960801541E-14</v>
      </c>
      <c r="F252" s="34">
        <f t="shared" si="18"/>
        <v>1.0711596200716311E-10</v>
      </c>
      <c r="G252" s="8"/>
      <c r="H252" s="8"/>
      <c r="I252" s="8"/>
      <c r="J252" s="8"/>
      <c r="K252" s="8"/>
    </row>
    <row r="253" spans="1:11">
      <c r="A253" s="8"/>
      <c r="B253" s="31">
        <f t="shared" si="16"/>
        <v>236</v>
      </c>
      <c r="C253" s="32">
        <f t="shared" si="20"/>
        <v>0</v>
      </c>
      <c r="D253" s="32">
        <f t="shared" si="19"/>
        <v>7.1410641338108738E-14</v>
      </c>
      <c r="E253" s="32">
        <f t="shared" si="17"/>
        <v>-7.1410641338108738E-14</v>
      </c>
      <c r="F253" s="34">
        <f t="shared" si="18"/>
        <v>1.0718737264850121E-10</v>
      </c>
      <c r="G253" s="8"/>
      <c r="H253" s="8"/>
      <c r="I253" s="8"/>
      <c r="J253" s="8"/>
      <c r="K253" s="8"/>
    </row>
    <row r="254" spans="1:11">
      <c r="A254" s="8"/>
      <c r="B254" s="31">
        <f t="shared" si="16"/>
        <v>237</v>
      </c>
      <c r="C254" s="32">
        <f t="shared" si="20"/>
        <v>0</v>
      </c>
      <c r="D254" s="32">
        <f t="shared" si="19"/>
        <v>7.1458248432334139E-14</v>
      </c>
      <c r="E254" s="32">
        <f t="shared" si="17"/>
        <v>-7.1458248432334139E-14</v>
      </c>
      <c r="F254" s="34">
        <f t="shared" si="18"/>
        <v>1.0725883089693354E-10</v>
      </c>
      <c r="G254" s="8"/>
      <c r="H254" s="8"/>
      <c r="I254" s="8"/>
      <c r="J254" s="8"/>
      <c r="K254" s="8"/>
    </row>
    <row r="255" spans="1:11">
      <c r="A255" s="8"/>
      <c r="B255" s="31">
        <f t="shared" si="16"/>
        <v>238</v>
      </c>
      <c r="C255" s="32">
        <f t="shared" si="20"/>
        <v>0</v>
      </c>
      <c r="D255" s="32">
        <f t="shared" si="19"/>
        <v>7.1505887264622361E-14</v>
      </c>
      <c r="E255" s="32">
        <f t="shared" si="17"/>
        <v>-7.1505887264622361E-14</v>
      </c>
      <c r="F255" s="34">
        <f t="shared" si="18"/>
        <v>1.0733033678419817E-10</v>
      </c>
      <c r="G255" s="8"/>
      <c r="H255" s="8"/>
      <c r="I255" s="8"/>
      <c r="J255" s="8"/>
      <c r="K255" s="8"/>
    </row>
    <row r="256" spans="1:11">
      <c r="A256" s="8"/>
      <c r="B256" s="31">
        <f t="shared" si="16"/>
        <v>239</v>
      </c>
      <c r="C256" s="32">
        <f t="shared" si="20"/>
        <v>0</v>
      </c>
      <c r="D256" s="32">
        <f t="shared" si="19"/>
        <v>7.1553557856132116E-14</v>
      </c>
      <c r="E256" s="32">
        <f t="shared" si="17"/>
        <v>-7.1553557856132116E-14</v>
      </c>
      <c r="F256" s="34">
        <f t="shared" si="18"/>
        <v>1.074018903420543E-10</v>
      </c>
      <c r="G256" s="8"/>
      <c r="H256" s="8"/>
      <c r="I256" s="8"/>
      <c r="J256" s="8"/>
      <c r="K256" s="8"/>
    </row>
    <row r="257" spans="1:11">
      <c r="A257" s="8"/>
      <c r="B257" s="31">
        <f t="shared" si="16"/>
        <v>240</v>
      </c>
      <c r="C257" s="32">
        <f t="shared" si="20"/>
        <v>0</v>
      </c>
      <c r="D257" s="32">
        <f t="shared" si="19"/>
        <v>7.1601260228036192E-14</v>
      </c>
      <c r="E257" s="32">
        <f t="shared" si="17"/>
        <v>-7.1601260228036192E-14</v>
      </c>
      <c r="F257" s="34">
        <f t="shared" si="18"/>
        <v>1.0747349160228234E-10</v>
      </c>
      <c r="G257" s="8">
        <f>SUM(D246:D257)</f>
        <v>8.5607374740813946E-13</v>
      </c>
      <c r="H257" s="8"/>
      <c r="I257" s="8"/>
      <c r="J257" s="8"/>
      <c r="K257" s="8"/>
    </row>
    <row r="258" spans="1:11">
      <c r="A258" s="8"/>
      <c r="B258" s="31">
        <f t="shared" si="16"/>
        <v>241</v>
      </c>
      <c r="C258" s="32">
        <f t="shared" si="20"/>
        <v>0</v>
      </c>
      <c r="D258" s="32">
        <f t="shared" si="19"/>
        <v>7.1648994401521562E-14</v>
      </c>
      <c r="E258" s="32">
        <f t="shared" si="17"/>
        <v>-7.1648994401521562E-14</v>
      </c>
      <c r="F258" s="34">
        <f t="shared" si="18"/>
        <v>1.0754514059668386E-10</v>
      </c>
      <c r="G258" s="8"/>
      <c r="H258" s="8"/>
      <c r="I258" s="8"/>
      <c r="J258" s="8"/>
      <c r="K258" s="8"/>
    </row>
    <row r="259" spans="1:11">
      <c r="A259" s="8"/>
      <c r="B259" s="31">
        <f t="shared" si="16"/>
        <v>242</v>
      </c>
      <c r="C259" s="32">
        <f t="shared" si="20"/>
        <v>0</v>
      </c>
      <c r="D259" s="32">
        <f t="shared" si="19"/>
        <v>7.1696760397789236E-14</v>
      </c>
      <c r="E259" s="32">
        <f t="shared" si="17"/>
        <v>-7.1696760397789236E-14</v>
      </c>
      <c r="F259" s="34">
        <f t="shared" si="18"/>
        <v>1.0761683735708165E-10</v>
      </c>
      <c r="G259" s="8"/>
      <c r="H259" s="8"/>
      <c r="I259" s="8"/>
      <c r="J259" s="8"/>
      <c r="K259" s="8"/>
    </row>
    <row r="260" spans="1:11">
      <c r="A260" s="8"/>
      <c r="B260" s="31">
        <f t="shared" si="16"/>
        <v>243</v>
      </c>
      <c r="C260" s="32">
        <f t="shared" si="20"/>
        <v>0</v>
      </c>
      <c r="D260" s="32">
        <f t="shared" si="19"/>
        <v>7.1744558238054434E-14</v>
      </c>
      <c r="E260" s="32">
        <f t="shared" si="17"/>
        <v>-7.1744558238054434E-14</v>
      </c>
      <c r="F260" s="34">
        <f t="shared" si="18"/>
        <v>1.076885819153197E-10</v>
      </c>
      <c r="G260" s="8"/>
      <c r="H260" s="8"/>
      <c r="I260" s="8"/>
      <c r="J260" s="8"/>
      <c r="K260" s="8"/>
    </row>
    <row r="261" spans="1:11">
      <c r="A261" s="8"/>
      <c r="B261" s="31">
        <f t="shared" si="16"/>
        <v>244</v>
      </c>
      <c r="C261" s="32">
        <f t="shared" si="20"/>
        <v>0</v>
      </c>
      <c r="D261" s="32">
        <f t="shared" si="19"/>
        <v>7.1792387943546465E-14</v>
      </c>
      <c r="E261" s="32">
        <f t="shared" si="17"/>
        <v>-7.1792387943546465E-14</v>
      </c>
      <c r="F261" s="34">
        <f t="shared" si="18"/>
        <v>1.0776037430326325E-10</v>
      </c>
      <c r="G261" s="8"/>
      <c r="H261" s="8"/>
      <c r="I261" s="8"/>
      <c r="J261" s="8"/>
      <c r="K261" s="8"/>
    </row>
    <row r="262" spans="1:11">
      <c r="A262" s="8"/>
      <c r="B262" s="31">
        <f t="shared" si="16"/>
        <v>245</v>
      </c>
      <c r="C262" s="32">
        <f t="shared" si="20"/>
        <v>0</v>
      </c>
      <c r="D262" s="32">
        <f t="shared" si="19"/>
        <v>7.1840249535508834E-14</v>
      </c>
      <c r="E262" s="32">
        <f t="shared" si="17"/>
        <v>-7.1840249535508834E-14</v>
      </c>
      <c r="F262" s="34">
        <f t="shared" si="18"/>
        <v>1.0783221455279876E-10</v>
      </c>
      <c r="G262" s="8"/>
      <c r="H262" s="8"/>
      <c r="I262" s="8"/>
      <c r="J262" s="8"/>
      <c r="K262" s="8"/>
    </row>
    <row r="263" spans="1:11">
      <c r="A263" s="8"/>
      <c r="B263" s="31">
        <f t="shared" si="16"/>
        <v>246</v>
      </c>
      <c r="C263" s="32">
        <f t="shared" si="20"/>
        <v>0</v>
      </c>
      <c r="D263" s="32">
        <f t="shared" si="19"/>
        <v>7.1888143035199173E-14</v>
      </c>
      <c r="E263" s="32">
        <f t="shared" si="17"/>
        <v>-7.1888143035199173E-14</v>
      </c>
      <c r="F263" s="34">
        <f t="shared" si="18"/>
        <v>1.0790410269583396E-10</v>
      </c>
      <c r="G263" s="8"/>
      <c r="H263" s="8"/>
      <c r="I263" s="8"/>
      <c r="J263" s="8"/>
      <c r="K263" s="8"/>
    </row>
    <row r="264" spans="1:11">
      <c r="A264" s="8"/>
      <c r="B264" s="31">
        <f t="shared" si="16"/>
        <v>247</v>
      </c>
      <c r="C264" s="32">
        <f t="shared" si="20"/>
        <v>0</v>
      </c>
      <c r="D264" s="32">
        <f t="shared" si="19"/>
        <v>7.193606846388931E-14</v>
      </c>
      <c r="E264" s="32">
        <f t="shared" si="17"/>
        <v>-7.193606846388931E-14</v>
      </c>
      <c r="F264" s="34">
        <f t="shared" si="18"/>
        <v>1.0797603876429785E-10</v>
      </c>
      <c r="G264" s="8"/>
      <c r="H264" s="8"/>
      <c r="I264" s="8"/>
      <c r="J264" s="8"/>
      <c r="K264" s="8"/>
    </row>
    <row r="265" spans="1:11">
      <c r="A265" s="8"/>
      <c r="B265" s="31">
        <f t="shared" si="16"/>
        <v>248</v>
      </c>
      <c r="C265" s="32">
        <f t="shared" si="20"/>
        <v>0</v>
      </c>
      <c r="D265" s="32">
        <f t="shared" si="19"/>
        <v>7.1984025842865226E-14</v>
      </c>
      <c r="E265" s="32">
        <f t="shared" si="17"/>
        <v>-7.1984025842865226E-14</v>
      </c>
      <c r="F265" s="34">
        <f t="shared" si="18"/>
        <v>1.0804802279014072E-10</v>
      </c>
      <c r="G265" s="8"/>
      <c r="H265" s="8"/>
      <c r="I265" s="8"/>
      <c r="J265" s="8"/>
      <c r="K265" s="8"/>
    </row>
    <row r="266" spans="1:11">
      <c r="A266" s="8"/>
      <c r="B266" s="31">
        <f t="shared" si="16"/>
        <v>249</v>
      </c>
      <c r="C266" s="32">
        <f t="shared" si="20"/>
        <v>0</v>
      </c>
      <c r="D266" s="32">
        <f t="shared" si="19"/>
        <v>7.2032015193427148E-14</v>
      </c>
      <c r="E266" s="32">
        <f t="shared" si="17"/>
        <v>-7.2032015193427148E-14</v>
      </c>
      <c r="F266" s="34">
        <f t="shared" si="18"/>
        <v>1.0812005480533414E-10</v>
      </c>
      <c r="G266" s="8"/>
      <c r="H266" s="8"/>
      <c r="I266" s="8"/>
      <c r="J266" s="8"/>
      <c r="K266" s="8"/>
    </row>
    <row r="267" spans="1:11">
      <c r="A267" s="8"/>
      <c r="B267" s="31">
        <f t="shared" si="16"/>
        <v>250</v>
      </c>
      <c r="C267" s="32">
        <f t="shared" si="20"/>
        <v>0</v>
      </c>
      <c r="D267" s="32">
        <f t="shared" si="19"/>
        <v>7.208003653688943E-14</v>
      </c>
      <c r="E267" s="32">
        <f t="shared" si="17"/>
        <v>-7.208003653688943E-14</v>
      </c>
      <c r="F267" s="34">
        <f t="shared" si="18"/>
        <v>1.0819213484187104E-10</v>
      </c>
      <c r="G267" s="8"/>
      <c r="H267" s="8"/>
      <c r="I267" s="8"/>
      <c r="J267" s="8"/>
      <c r="K267" s="8"/>
    </row>
    <row r="268" spans="1:11">
      <c r="A268" s="8"/>
      <c r="B268" s="31">
        <f t="shared" si="16"/>
        <v>251</v>
      </c>
      <c r="C268" s="32">
        <f t="shared" si="20"/>
        <v>0</v>
      </c>
      <c r="D268" s="32">
        <f t="shared" si="19"/>
        <v>7.2128089894580687E-14</v>
      </c>
      <c r="E268" s="32">
        <f t="shared" si="17"/>
        <v>-7.2128089894580687E-14</v>
      </c>
      <c r="F268" s="34">
        <f t="shared" si="18"/>
        <v>1.0826426293176562E-10</v>
      </c>
      <c r="G268" s="8"/>
      <c r="H268" s="8"/>
      <c r="I268" s="8"/>
      <c r="J268" s="8"/>
      <c r="K268" s="8"/>
    </row>
    <row r="269" spans="1:11">
      <c r="A269" s="8"/>
      <c r="B269" s="31">
        <f t="shared" si="16"/>
        <v>252</v>
      </c>
      <c r="C269" s="32">
        <f t="shared" si="20"/>
        <v>0</v>
      </c>
      <c r="D269" s="32">
        <f t="shared" si="19"/>
        <v>7.2176175287843747E-14</v>
      </c>
      <c r="E269" s="32">
        <f t="shared" si="17"/>
        <v>-7.2176175287843747E-14</v>
      </c>
      <c r="F269" s="34">
        <f t="shared" si="18"/>
        <v>1.0833643910705346E-10</v>
      </c>
      <c r="G269" s="8">
        <f>SUM(D258:D269)</f>
        <v>8.6294750477111511E-13</v>
      </c>
      <c r="H269" s="8"/>
      <c r="I269" s="8"/>
      <c r="J269" s="8"/>
      <c r="K269" s="8"/>
    </row>
    <row r="270" spans="1:11">
      <c r="A270" s="8"/>
      <c r="B270" s="31">
        <f t="shared" si="16"/>
        <v>253</v>
      </c>
      <c r="C270" s="32">
        <f t="shared" si="20"/>
        <v>0</v>
      </c>
      <c r="D270" s="32">
        <f t="shared" si="19"/>
        <v>7.2224292738035636E-14</v>
      </c>
      <c r="E270" s="32">
        <f t="shared" si="17"/>
        <v>-7.2224292738035636E-14</v>
      </c>
      <c r="F270" s="34">
        <f t="shared" si="18"/>
        <v>1.084086633997915E-10</v>
      </c>
      <c r="G270" s="8"/>
      <c r="H270" s="8"/>
      <c r="I270" s="8"/>
      <c r="J270" s="8"/>
      <c r="K270" s="8"/>
    </row>
    <row r="271" spans="1:11">
      <c r="A271" s="8"/>
      <c r="B271" s="31">
        <f t="shared" si="16"/>
        <v>254</v>
      </c>
      <c r="C271" s="32">
        <f t="shared" si="20"/>
        <v>0</v>
      </c>
      <c r="D271" s="32">
        <f t="shared" si="19"/>
        <v>7.2272442266527669E-14</v>
      </c>
      <c r="E271" s="32">
        <f t="shared" si="17"/>
        <v>-7.2272442266527669E-14</v>
      </c>
      <c r="F271" s="34">
        <f t="shared" si="18"/>
        <v>1.0848093584205802E-10</v>
      </c>
      <c r="G271" s="8"/>
      <c r="H271" s="8"/>
      <c r="I271" s="8"/>
      <c r="J271" s="8"/>
      <c r="K271" s="8"/>
    </row>
    <row r="272" spans="1:11">
      <c r="A272" s="8"/>
      <c r="B272" s="31">
        <f t="shared" si="16"/>
        <v>255</v>
      </c>
      <c r="C272" s="32">
        <f t="shared" si="20"/>
        <v>0</v>
      </c>
      <c r="D272" s="32">
        <f t="shared" si="19"/>
        <v>7.2320623894705348E-14</v>
      </c>
      <c r="E272" s="32">
        <f t="shared" si="17"/>
        <v>-7.2320623894705348E-14</v>
      </c>
      <c r="F272" s="34">
        <f t="shared" si="18"/>
        <v>1.0855325646595273E-10</v>
      </c>
      <c r="G272" s="8"/>
      <c r="H272" s="8"/>
      <c r="I272" s="8"/>
      <c r="J272" s="8"/>
      <c r="K272" s="8"/>
    </row>
    <row r="273" spans="1:11">
      <c r="A273" s="8"/>
      <c r="B273" s="31">
        <f t="shared" si="16"/>
        <v>256</v>
      </c>
      <c r="C273" s="32">
        <f t="shared" si="20"/>
        <v>0</v>
      </c>
      <c r="D273" s="32">
        <f t="shared" si="19"/>
        <v>7.2368837643968487E-14</v>
      </c>
      <c r="E273" s="32">
        <f t="shared" si="17"/>
        <v>-7.2368837643968487E-14</v>
      </c>
      <c r="F273" s="34">
        <f t="shared" si="18"/>
        <v>1.0862562530359671E-10</v>
      </c>
      <c r="G273" s="8"/>
      <c r="H273" s="8"/>
      <c r="I273" s="8"/>
      <c r="J273" s="8"/>
      <c r="K273" s="8"/>
    </row>
    <row r="274" spans="1:11">
      <c r="A274" s="8"/>
      <c r="B274" s="31">
        <f t="shared" si="16"/>
        <v>257</v>
      </c>
      <c r="C274" s="32">
        <f t="shared" si="20"/>
        <v>0</v>
      </c>
      <c r="D274" s="32">
        <f t="shared" si="19"/>
        <v>7.2417083535731139E-14</v>
      </c>
      <c r="E274" s="32">
        <f t="shared" si="17"/>
        <v>-7.2417083535731139E-14</v>
      </c>
      <c r="F274" s="34">
        <f t="shared" si="18"/>
        <v>1.0869804238713243E-10</v>
      </c>
      <c r="G274" s="8"/>
      <c r="H274" s="8"/>
      <c r="I274" s="8"/>
      <c r="J274" s="8"/>
      <c r="K274" s="8"/>
    </row>
    <row r="275" spans="1:11">
      <c r="A275" s="8"/>
      <c r="B275" s="31">
        <f t="shared" ref="B275:B338" si="21">B274+1</f>
        <v>258</v>
      </c>
      <c r="C275" s="32">
        <f t="shared" si="20"/>
        <v>0</v>
      </c>
      <c r="D275" s="32">
        <f t="shared" si="19"/>
        <v>7.2465361591421619E-14</v>
      </c>
      <c r="E275" s="32">
        <f t="shared" ref="E275:E317" si="22">IF(E$8&gt;=B275,0,C275-D275)</f>
        <v>-7.2465361591421619E-14</v>
      </c>
      <c r="F275" s="34">
        <f t="shared" ref="F275:F326" si="23">F274-E275</f>
        <v>1.0877050774872385E-10</v>
      </c>
      <c r="G275" s="8"/>
      <c r="H275" s="8"/>
      <c r="I275" s="8"/>
      <c r="J275" s="8"/>
      <c r="K275" s="8"/>
    </row>
    <row r="276" spans="1:11">
      <c r="A276" s="8"/>
      <c r="B276" s="31">
        <f t="shared" si="21"/>
        <v>259</v>
      </c>
      <c r="C276" s="32">
        <f t="shared" si="20"/>
        <v>0</v>
      </c>
      <c r="D276" s="32">
        <f t="shared" si="19"/>
        <v>7.2513671832482566E-14</v>
      </c>
      <c r="E276" s="32">
        <f t="shared" si="22"/>
        <v>-7.2513671832482566E-14</v>
      </c>
      <c r="F276" s="34">
        <f t="shared" si="23"/>
        <v>1.0884302142055633E-10</v>
      </c>
      <c r="G276" s="8"/>
      <c r="H276" s="8"/>
      <c r="I276" s="8"/>
      <c r="J276" s="8"/>
      <c r="K276" s="8"/>
    </row>
    <row r="277" spans="1:11">
      <c r="A277" s="8"/>
      <c r="B277" s="31">
        <f t="shared" si="21"/>
        <v>260</v>
      </c>
      <c r="C277" s="32">
        <f t="shared" si="20"/>
        <v>0</v>
      </c>
      <c r="D277" s="32">
        <f t="shared" ref="D277:D326" si="24">IF(E$8&gt;=B277,F276*E$5/E$11,F276*E$12)</f>
        <v>7.2562014280370884E-14</v>
      </c>
      <c r="E277" s="32">
        <f t="shared" si="22"/>
        <v>-7.2562014280370884E-14</v>
      </c>
      <c r="F277" s="34">
        <f t="shared" si="23"/>
        <v>1.089155834348367E-10</v>
      </c>
      <c r="G277" s="8"/>
      <c r="H277" s="8"/>
      <c r="I277" s="8"/>
      <c r="J277" s="8"/>
      <c r="K277" s="8"/>
    </row>
    <row r="278" spans="1:11">
      <c r="A278" s="8"/>
      <c r="B278" s="31">
        <f t="shared" si="21"/>
        <v>261</v>
      </c>
      <c r="C278" s="32">
        <f t="shared" si="20"/>
        <v>0</v>
      </c>
      <c r="D278" s="32">
        <f t="shared" si="24"/>
        <v>7.2610388956557801E-14</v>
      </c>
      <c r="E278" s="32">
        <f t="shared" si="22"/>
        <v>-7.2610388956557801E-14</v>
      </c>
      <c r="F278" s="34">
        <f t="shared" si="23"/>
        <v>1.0898819382379326E-10</v>
      </c>
      <c r="G278" s="8"/>
      <c r="H278" s="8"/>
      <c r="I278" s="8"/>
      <c r="J278" s="8"/>
      <c r="K278" s="8"/>
    </row>
    <row r="279" spans="1:11">
      <c r="A279" s="8"/>
      <c r="B279" s="31">
        <f t="shared" si="21"/>
        <v>262</v>
      </c>
      <c r="C279" s="32">
        <f t="shared" si="20"/>
        <v>0</v>
      </c>
      <c r="D279" s="32">
        <f t="shared" si="24"/>
        <v>7.2658795882528834E-14</v>
      </c>
      <c r="E279" s="32">
        <f t="shared" si="22"/>
        <v>-7.2658795882528834E-14</v>
      </c>
      <c r="F279" s="34">
        <f t="shared" si="23"/>
        <v>1.0906085261967579E-10</v>
      </c>
      <c r="G279" s="8"/>
      <c r="H279" s="8"/>
      <c r="I279" s="8"/>
      <c r="J279" s="8"/>
      <c r="K279" s="8"/>
    </row>
    <row r="280" spans="1:11">
      <c r="A280" s="8"/>
      <c r="B280" s="31">
        <f t="shared" si="21"/>
        <v>263</v>
      </c>
      <c r="C280" s="32">
        <f t="shared" si="20"/>
        <v>0</v>
      </c>
      <c r="D280" s="32">
        <f t="shared" si="24"/>
        <v>7.2707235079783852E-14</v>
      </c>
      <c r="E280" s="32">
        <f t="shared" si="22"/>
        <v>-7.2707235079783852E-14</v>
      </c>
      <c r="F280" s="34">
        <f t="shared" si="23"/>
        <v>1.0913355985475557E-10</v>
      </c>
      <c r="G280" s="8"/>
      <c r="H280" s="8"/>
      <c r="I280" s="8"/>
      <c r="J280" s="8"/>
      <c r="K280" s="8"/>
    </row>
    <row r="281" spans="1:11">
      <c r="A281" s="8"/>
      <c r="B281" s="31">
        <f t="shared" si="21"/>
        <v>264</v>
      </c>
      <c r="C281" s="32">
        <f t="shared" si="20"/>
        <v>0</v>
      </c>
      <c r="D281" s="32">
        <f t="shared" si="24"/>
        <v>7.2755706569837046E-14</v>
      </c>
      <c r="E281" s="32">
        <f t="shared" si="22"/>
        <v>-7.2755706569837046E-14</v>
      </c>
      <c r="F281" s="34">
        <f t="shared" si="23"/>
        <v>1.092063155613254E-10</v>
      </c>
      <c r="G281" s="8">
        <f>SUM(D270:D281)</f>
        <v>8.6987645427195074E-13</v>
      </c>
      <c r="H281" s="8"/>
      <c r="I281" s="8"/>
      <c r="J281" s="8"/>
      <c r="K281" s="8"/>
    </row>
    <row r="282" spans="1:11">
      <c r="A282" s="8"/>
      <c r="B282" s="31">
        <f t="shared" si="21"/>
        <v>265</v>
      </c>
      <c r="C282" s="32">
        <f t="shared" si="20"/>
        <v>0</v>
      </c>
      <c r="D282" s="32">
        <f t="shared" si="24"/>
        <v>7.2804210374216935E-14</v>
      </c>
      <c r="E282" s="32">
        <f t="shared" si="22"/>
        <v>-7.2804210374216935E-14</v>
      </c>
      <c r="F282" s="34">
        <f t="shared" si="23"/>
        <v>1.0927911977169962E-10</v>
      </c>
      <c r="G282" s="8"/>
      <c r="H282" s="8"/>
      <c r="I282" s="8"/>
      <c r="J282" s="8"/>
      <c r="K282" s="8"/>
    </row>
    <row r="283" spans="1:11">
      <c r="A283" s="8"/>
      <c r="B283" s="31">
        <f t="shared" si="21"/>
        <v>266</v>
      </c>
      <c r="C283" s="32">
        <f t="shared" si="20"/>
        <v>0</v>
      </c>
      <c r="D283" s="32">
        <f t="shared" si="24"/>
        <v>7.2852746514466404E-14</v>
      </c>
      <c r="E283" s="32">
        <f t="shared" si="22"/>
        <v>-7.2852746514466404E-14</v>
      </c>
      <c r="F283" s="34">
        <f t="shared" si="23"/>
        <v>1.0935197251821408E-10</v>
      </c>
      <c r="G283" s="8"/>
      <c r="H283" s="8"/>
      <c r="I283" s="8"/>
      <c r="J283" s="8"/>
      <c r="K283" s="8"/>
    </row>
    <row r="284" spans="1:11">
      <c r="A284" s="8"/>
      <c r="B284" s="31">
        <f t="shared" si="21"/>
        <v>267</v>
      </c>
      <c r="C284" s="32">
        <f t="shared" si="20"/>
        <v>0</v>
      </c>
      <c r="D284" s="32">
        <f t="shared" si="24"/>
        <v>7.2901315012142722E-14</v>
      </c>
      <c r="E284" s="32">
        <f t="shared" si="22"/>
        <v>-7.2901315012142722E-14</v>
      </c>
      <c r="F284" s="34">
        <f t="shared" si="23"/>
        <v>1.0942487383322621E-10</v>
      </c>
      <c r="G284" s="8"/>
      <c r="H284" s="8"/>
      <c r="I284" s="8"/>
      <c r="J284" s="8"/>
      <c r="K284" s="8"/>
    </row>
    <row r="285" spans="1:11">
      <c r="A285" s="8"/>
      <c r="B285" s="31">
        <f t="shared" si="21"/>
        <v>268</v>
      </c>
      <c r="C285" s="32">
        <f t="shared" si="20"/>
        <v>0</v>
      </c>
      <c r="D285" s="32">
        <f t="shared" si="24"/>
        <v>7.2949915888817474E-14</v>
      </c>
      <c r="E285" s="32">
        <f t="shared" si="22"/>
        <v>-7.2949915888817474E-14</v>
      </c>
      <c r="F285" s="34">
        <f t="shared" si="23"/>
        <v>1.0949782374911503E-10</v>
      </c>
      <c r="G285" s="8"/>
      <c r="H285" s="8"/>
      <c r="I285" s="8"/>
      <c r="J285" s="8"/>
      <c r="K285" s="8"/>
    </row>
    <row r="286" spans="1:11">
      <c r="A286" s="8"/>
      <c r="B286" s="31">
        <f t="shared" si="21"/>
        <v>269</v>
      </c>
      <c r="C286" s="32">
        <f t="shared" si="20"/>
        <v>0</v>
      </c>
      <c r="D286" s="32">
        <f t="shared" si="24"/>
        <v>7.2998549166076685E-14</v>
      </c>
      <c r="E286" s="32">
        <f t="shared" si="22"/>
        <v>-7.2998549166076685E-14</v>
      </c>
      <c r="F286" s="34">
        <f t="shared" si="23"/>
        <v>1.0957082229828111E-10</v>
      </c>
      <c r="G286" s="8"/>
      <c r="H286" s="8"/>
      <c r="I286" s="8"/>
      <c r="J286" s="8"/>
      <c r="K286" s="8"/>
    </row>
    <row r="287" spans="1:11">
      <c r="A287" s="8"/>
      <c r="B287" s="31">
        <f t="shared" si="21"/>
        <v>270</v>
      </c>
      <c r="C287" s="32">
        <f t="shared" si="20"/>
        <v>0</v>
      </c>
      <c r="D287" s="32">
        <f t="shared" si="24"/>
        <v>7.304721486552074E-14</v>
      </c>
      <c r="E287" s="32">
        <f t="shared" si="22"/>
        <v>-7.304721486552074E-14</v>
      </c>
      <c r="F287" s="34">
        <f t="shared" si="23"/>
        <v>1.0964386951314662E-10</v>
      </c>
      <c r="G287" s="8"/>
      <c r="H287" s="8"/>
      <c r="I287" s="8"/>
      <c r="J287" s="8"/>
      <c r="K287" s="8"/>
    </row>
    <row r="288" spans="1:11">
      <c r="A288" s="8"/>
      <c r="B288" s="31">
        <f t="shared" si="21"/>
        <v>271</v>
      </c>
      <c r="C288" s="32">
        <f t="shared" si="20"/>
        <v>0</v>
      </c>
      <c r="D288" s="32">
        <f t="shared" si="24"/>
        <v>7.3095913008764418E-14</v>
      </c>
      <c r="E288" s="32">
        <f t="shared" si="22"/>
        <v>-7.3095913008764418E-14</v>
      </c>
      <c r="F288" s="34">
        <f t="shared" si="23"/>
        <v>1.0971696542615538E-10</v>
      </c>
      <c r="G288" s="8"/>
      <c r="H288" s="8"/>
      <c r="I288" s="8"/>
      <c r="J288" s="8"/>
      <c r="K288" s="8"/>
    </row>
    <row r="289" spans="1:11">
      <c r="A289" s="8"/>
      <c r="B289" s="31">
        <f t="shared" si="21"/>
        <v>272</v>
      </c>
      <c r="C289" s="32">
        <f t="shared" ref="C289:C352" si="25">IF(B289&gt;E$7,0,E$9)</f>
        <v>0</v>
      </c>
      <c r="D289" s="32">
        <f t="shared" si="24"/>
        <v>7.314464361743692E-14</v>
      </c>
      <c r="E289" s="32">
        <f t="shared" si="22"/>
        <v>-7.314464361743692E-14</v>
      </c>
      <c r="F289" s="34">
        <f t="shared" si="23"/>
        <v>1.0979011006977282E-10</v>
      </c>
      <c r="G289" s="8"/>
      <c r="H289" s="8"/>
      <c r="I289" s="8"/>
      <c r="J289" s="8"/>
      <c r="K289" s="8"/>
    </row>
    <row r="290" spans="1:11">
      <c r="A290" s="8"/>
      <c r="B290" s="31">
        <f t="shared" si="21"/>
        <v>273</v>
      </c>
      <c r="C290" s="32">
        <f t="shared" si="25"/>
        <v>0</v>
      </c>
      <c r="D290" s="32">
        <f t="shared" si="24"/>
        <v>7.3193406713181876E-14</v>
      </c>
      <c r="E290" s="32">
        <f t="shared" si="22"/>
        <v>-7.3193406713181876E-14</v>
      </c>
      <c r="F290" s="34">
        <f t="shared" si="23"/>
        <v>1.09863303476486E-10</v>
      </c>
      <c r="G290" s="8"/>
      <c r="H290" s="8"/>
      <c r="I290" s="8"/>
      <c r="J290" s="8"/>
      <c r="K290" s="8"/>
    </row>
    <row r="291" spans="1:11">
      <c r="A291" s="8"/>
      <c r="B291" s="31">
        <f t="shared" si="21"/>
        <v>274</v>
      </c>
      <c r="C291" s="32">
        <f t="shared" si="25"/>
        <v>0</v>
      </c>
      <c r="D291" s="32">
        <f t="shared" si="24"/>
        <v>7.3242202317657329E-14</v>
      </c>
      <c r="E291" s="32">
        <f t="shared" si="22"/>
        <v>-7.3242202317657329E-14</v>
      </c>
      <c r="F291" s="34">
        <f t="shared" si="23"/>
        <v>1.0993654567880366E-10</v>
      </c>
      <c r="G291" s="8"/>
      <c r="H291" s="8"/>
      <c r="I291" s="8"/>
      <c r="J291" s="8"/>
      <c r="K291" s="8"/>
    </row>
    <row r="292" spans="1:11">
      <c r="A292" s="8"/>
      <c r="B292" s="31">
        <f t="shared" si="21"/>
        <v>275</v>
      </c>
      <c r="C292" s="32">
        <f t="shared" si="25"/>
        <v>0</v>
      </c>
      <c r="D292" s="32">
        <f t="shared" si="24"/>
        <v>7.3291030452535763E-14</v>
      </c>
      <c r="E292" s="32">
        <f t="shared" si="22"/>
        <v>-7.3291030452535763E-14</v>
      </c>
      <c r="F292" s="34">
        <f t="shared" si="23"/>
        <v>1.1000983670925619E-10</v>
      </c>
      <c r="G292" s="8"/>
      <c r="H292" s="8"/>
      <c r="I292" s="8"/>
      <c r="J292" s="8"/>
      <c r="K292" s="8"/>
    </row>
    <row r="293" spans="1:11">
      <c r="A293" s="8"/>
      <c r="B293" s="31">
        <f t="shared" si="21"/>
        <v>276</v>
      </c>
      <c r="C293" s="32">
        <f t="shared" si="25"/>
        <v>0</v>
      </c>
      <c r="D293" s="32">
        <f t="shared" si="24"/>
        <v>7.3339891139504126E-14</v>
      </c>
      <c r="E293" s="32">
        <f t="shared" si="22"/>
        <v>-7.3339891139504126E-14</v>
      </c>
      <c r="F293" s="34">
        <f t="shared" si="23"/>
        <v>1.1008317660039569E-10</v>
      </c>
      <c r="G293" s="8">
        <f>SUM(D282:D293)</f>
        <v>8.7686103907032147E-13</v>
      </c>
      <c r="H293" s="8"/>
      <c r="I293" s="8"/>
      <c r="J293" s="8"/>
      <c r="K293" s="8"/>
    </row>
    <row r="294" spans="1:11">
      <c r="A294" s="8"/>
      <c r="B294" s="31">
        <f t="shared" si="21"/>
        <v>277</v>
      </c>
      <c r="C294" s="32">
        <f t="shared" si="25"/>
        <v>0</v>
      </c>
      <c r="D294" s="32">
        <f t="shared" si="24"/>
        <v>7.338878440026379E-14</v>
      </c>
      <c r="E294" s="32">
        <f t="shared" si="22"/>
        <v>-7.338878440026379E-14</v>
      </c>
      <c r="F294" s="34">
        <f t="shared" si="23"/>
        <v>1.1015656538479595E-10</v>
      </c>
      <c r="G294" s="8"/>
      <c r="H294" s="8"/>
      <c r="I294" s="8"/>
      <c r="J294" s="8"/>
      <c r="K294" s="8"/>
    </row>
    <row r="295" spans="1:11">
      <c r="A295" s="8"/>
      <c r="B295" s="31">
        <f t="shared" si="21"/>
        <v>278</v>
      </c>
      <c r="C295" s="32">
        <f t="shared" si="25"/>
        <v>0</v>
      </c>
      <c r="D295" s="32">
        <f t="shared" si="24"/>
        <v>7.3437710256530633E-14</v>
      </c>
      <c r="E295" s="32">
        <f t="shared" si="22"/>
        <v>-7.3437710256530633E-14</v>
      </c>
      <c r="F295" s="34">
        <f t="shared" si="23"/>
        <v>1.1023000309505249E-10</v>
      </c>
      <c r="G295" s="8"/>
      <c r="H295" s="8"/>
      <c r="I295" s="8"/>
      <c r="J295" s="8"/>
      <c r="K295" s="8"/>
    </row>
    <row r="296" spans="1:11">
      <c r="A296" s="8"/>
      <c r="B296" s="31">
        <f t="shared" si="21"/>
        <v>279</v>
      </c>
      <c r="C296" s="32">
        <f t="shared" si="25"/>
        <v>0</v>
      </c>
      <c r="D296" s="32">
        <f t="shared" si="24"/>
        <v>7.3486668730034984E-14</v>
      </c>
      <c r="E296" s="32">
        <f t="shared" si="22"/>
        <v>-7.3486668730034984E-14</v>
      </c>
      <c r="F296" s="34">
        <f t="shared" si="23"/>
        <v>1.1030348976378252E-10</v>
      </c>
      <c r="G296" s="8"/>
      <c r="H296" s="8"/>
      <c r="I296" s="8"/>
      <c r="J296" s="8"/>
      <c r="K296" s="8"/>
    </row>
    <row r="297" spans="1:11">
      <c r="A297" s="8"/>
      <c r="B297" s="31">
        <f t="shared" si="21"/>
        <v>280</v>
      </c>
      <c r="C297" s="32">
        <f t="shared" si="25"/>
        <v>0</v>
      </c>
      <c r="D297" s="32">
        <f t="shared" si="24"/>
        <v>7.3535659842521673E-14</v>
      </c>
      <c r="E297" s="32">
        <f t="shared" si="22"/>
        <v>-7.3535659842521673E-14</v>
      </c>
      <c r="F297" s="34">
        <f t="shared" si="23"/>
        <v>1.1037702542362503E-10</v>
      </c>
      <c r="G297" s="8"/>
      <c r="H297" s="8"/>
      <c r="I297" s="8"/>
      <c r="J297" s="8"/>
      <c r="K297" s="8"/>
    </row>
    <row r="298" spans="1:11">
      <c r="A298" s="8"/>
      <c r="B298" s="31">
        <f t="shared" si="21"/>
        <v>281</v>
      </c>
      <c r="C298" s="32">
        <f t="shared" si="25"/>
        <v>0</v>
      </c>
      <c r="D298" s="32">
        <f t="shared" si="24"/>
        <v>7.3584683615750021E-14</v>
      </c>
      <c r="E298" s="32">
        <f t="shared" si="22"/>
        <v>-7.3584683615750021E-14</v>
      </c>
      <c r="F298" s="34">
        <f t="shared" si="23"/>
        <v>1.1045061010724078E-10</v>
      </c>
      <c r="G298" s="8"/>
      <c r="H298" s="8"/>
      <c r="I298" s="8"/>
      <c r="J298" s="8"/>
      <c r="K298" s="8"/>
    </row>
    <row r="299" spans="1:11">
      <c r="A299" s="8"/>
      <c r="B299" s="31">
        <f t="shared" si="21"/>
        <v>282</v>
      </c>
      <c r="C299" s="32">
        <f t="shared" si="25"/>
        <v>0</v>
      </c>
      <c r="D299" s="32">
        <f t="shared" si="24"/>
        <v>7.3633740071493851E-14</v>
      </c>
      <c r="E299" s="32">
        <f t="shared" si="22"/>
        <v>-7.3633740071493851E-14</v>
      </c>
      <c r="F299" s="34">
        <f t="shared" si="23"/>
        <v>1.1052424384731227E-10</v>
      </c>
      <c r="G299" s="8"/>
      <c r="H299" s="8"/>
      <c r="I299" s="8"/>
      <c r="J299" s="8"/>
      <c r="K299" s="8"/>
    </row>
    <row r="300" spans="1:11">
      <c r="A300" s="8"/>
      <c r="B300" s="31">
        <f t="shared" si="21"/>
        <v>283</v>
      </c>
      <c r="C300" s="32">
        <f t="shared" si="25"/>
        <v>0</v>
      </c>
      <c r="D300" s="32">
        <f t="shared" si="24"/>
        <v>7.3682829231541515E-14</v>
      </c>
      <c r="E300" s="32">
        <f t="shared" si="22"/>
        <v>-7.3682829231541515E-14</v>
      </c>
      <c r="F300" s="34">
        <f t="shared" si="23"/>
        <v>1.1059792667654381E-10</v>
      </c>
      <c r="G300" s="8"/>
      <c r="H300" s="8"/>
      <c r="I300" s="8"/>
      <c r="J300" s="8"/>
      <c r="K300" s="8"/>
    </row>
    <row r="301" spans="1:11">
      <c r="A301" s="8"/>
      <c r="B301" s="31">
        <f t="shared" si="21"/>
        <v>284</v>
      </c>
      <c r="C301" s="32">
        <f t="shared" si="25"/>
        <v>0</v>
      </c>
      <c r="D301" s="32">
        <f t="shared" si="24"/>
        <v>7.3731951117695877E-14</v>
      </c>
      <c r="E301" s="32">
        <f t="shared" si="22"/>
        <v>-7.3731951117695877E-14</v>
      </c>
      <c r="F301" s="34">
        <f t="shared" si="23"/>
        <v>1.1067165862766151E-10</v>
      </c>
      <c r="G301" s="8"/>
      <c r="H301" s="8"/>
      <c r="I301" s="8"/>
      <c r="J301" s="8"/>
      <c r="K301" s="8"/>
    </row>
    <row r="302" spans="1:11">
      <c r="A302" s="8"/>
      <c r="B302" s="31">
        <f t="shared" si="21"/>
        <v>285</v>
      </c>
      <c r="C302" s="32">
        <f t="shared" si="25"/>
        <v>0</v>
      </c>
      <c r="D302" s="32">
        <f t="shared" si="24"/>
        <v>7.3781105751774344E-14</v>
      </c>
      <c r="E302" s="32">
        <f t="shared" si="22"/>
        <v>-7.3781105751774344E-14</v>
      </c>
      <c r="F302" s="34">
        <f t="shared" si="23"/>
        <v>1.1074543973341328E-10</v>
      </c>
      <c r="G302" s="8"/>
      <c r="H302" s="8"/>
      <c r="I302" s="8"/>
      <c r="J302" s="8"/>
      <c r="K302" s="8"/>
    </row>
    <row r="303" spans="1:11">
      <c r="A303" s="8"/>
      <c r="B303" s="31">
        <f t="shared" si="21"/>
        <v>286</v>
      </c>
      <c r="C303" s="32">
        <f t="shared" si="25"/>
        <v>0</v>
      </c>
      <c r="D303" s="32">
        <f t="shared" si="24"/>
        <v>7.383029315560885E-14</v>
      </c>
      <c r="E303" s="32">
        <f t="shared" si="22"/>
        <v>-7.383029315560885E-14</v>
      </c>
      <c r="F303" s="34">
        <f t="shared" si="23"/>
        <v>1.1081927002656889E-10</v>
      </c>
      <c r="G303" s="8"/>
      <c r="H303" s="8"/>
      <c r="I303" s="8"/>
      <c r="J303" s="8"/>
      <c r="K303" s="8"/>
    </row>
    <row r="304" spans="1:11">
      <c r="A304" s="8"/>
      <c r="B304" s="31">
        <f t="shared" si="21"/>
        <v>287</v>
      </c>
      <c r="C304" s="32">
        <f t="shared" si="25"/>
        <v>0</v>
      </c>
      <c r="D304" s="32">
        <f t="shared" si="24"/>
        <v>7.387951335104592E-14</v>
      </c>
      <c r="E304" s="32">
        <f t="shared" si="22"/>
        <v>-7.387951335104592E-14</v>
      </c>
      <c r="F304" s="34">
        <f t="shared" si="23"/>
        <v>1.1089314953991993E-10</v>
      </c>
      <c r="G304" s="8"/>
      <c r="H304" s="8"/>
      <c r="I304" s="8"/>
      <c r="J304" s="8"/>
      <c r="K304" s="8"/>
    </row>
    <row r="305" spans="1:11">
      <c r="A305" s="8"/>
      <c r="B305" s="31">
        <f t="shared" si="21"/>
        <v>288</v>
      </c>
      <c r="C305" s="32">
        <f t="shared" si="25"/>
        <v>0</v>
      </c>
      <c r="D305" s="32">
        <f t="shared" si="24"/>
        <v>7.3928766359946618E-14</v>
      </c>
      <c r="E305" s="32">
        <f t="shared" si="22"/>
        <v>-7.3928766359946618E-14</v>
      </c>
      <c r="F305" s="34">
        <f t="shared" si="23"/>
        <v>1.1096707830627988E-10</v>
      </c>
      <c r="G305" s="8">
        <f>SUM(D294:D305)</f>
        <v>8.8390170588420793E-13</v>
      </c>
      <c r="H305" s="8"/>
      <c r="I305" s="8"/>
      <c r="J305" s="8"/>
      <c r="K305" s="8"/>
    </row>
    <row r="306" spans="1:11">
      <c r="A306" s="8"/>
      <c r="B306" s="31">
        <f t="shared" si="21"/>
        <v>289</v>
      </c>
      <c r="C306" s="32">
        <f t="shared" si="25"/>
        <v>0</v>
      </c>
      <c r="D306" s="32">
        <f t="shared" si="24"/>
        <v>7.3978052204186587E-14</v>
      </c>
      <c r="E306" s="32">
        <f t="shared" si="22"/>
        <v>-7.3978052204186587E-14</v>
      </c>
      <c r="F306" s="34">
        <f t="shared" si="23"/>
        <v>1.1104105635848406E-10</v>
      </c>
      <c r="G306" s="8"/>
      <c r="H306" s="8"/>
      <c r="I306" s="8"/>
      <c r="J306" s="8"/>
      <c r="K306" s="8"/>
    </row>
    <row r="307" spans="1:11">
      <c r="A307" s="8"/>
      <c r="B307" s="31">
        <f t="shared" si="21"/>
        <v>290</v>
      </c>
      <c r="C307" s="32">
        <f t="shared" si="25"/>
        <v>0</v>
      </c>
      <c r="D307" s="32">
        <f t="shared" si="24"/>
        <v>7.4027370905656036E-14</v>
      </c>
      <c r="E307" s="32">
        <f t="shared" si="22"/>
        <v>-7.4027370905656036E-14</v>
      </c>
      <c r="F307" s="34">
        <f t="shared" si="23"/>
        <v>1.1111508372938972E-10</v>
      </c>
      <c r="G307" s="8"/>
      <c r="H307" s="8"/>
      <c r="I307" s="8"/>
      <c r="J307" s="8"/>
      <c r="K307" s="8"/>
    </row>
    <row r="308" spans="1:11">
      <c r="A308" s="8"/>
      <c r="B308" s="31">
        <f t="shared" si="21"/>
        <v>291</v>
      </c>
      <c r="C308" s="32">
        <f t="shared" si="25"/>
        <v>0</v>
      </c>
      <c r="D308" s="32">
        <f t="shared" si="24"/>
        <v>7.4076722486259802E-14</v>
      </c>
      <c r="E308" s="32">
        <f t="shared" si="22"/>
        <v>-7.4076722486259802E-14</v>
      </c>
      <c r="F308" s="34">
        <f t="shared" si="23"/>
        <v>1.1118916045187597E-10</v>
      </c>
      <c r="G308" s="8"/>
      <c r="H308" s="8"/>
      <c r="I308" s="8"/>
      <c r="J308" s="8"/>
      <c r="K308" s="8"/>
    </row>
    <row r="309" spans="1:11">
      <c r="A309" s="8"/>
      <c r="B309" s="31">
        <f t="shared" si="21"/>
        <v>292</v>
      </c>
      <c r="C309" s="32">
        <f t="shared" si="25"/>
        <v>0</v>
      </c>
      <c r="D309" s="32">
        <f t="shared" si="24"/>
        <v>7.4126106967917313E-14</v>
      </c>
      <c r="E309" s="32">
        <f t="shared" si="22"/>
        <v>-7.4126106967917313E-14</v>
      </c>
      <c r="F309" s="34">
        <f t="shared" si="23"/>
        <v>1.1126328655884389E-10</v>
      </c>
      <c r="G309" s="8"/>
      <c r="H309" s="8"/>
      <c r="I309" s="8"/>
      <c r="J309" s="8"/>
      <c r="K309" s="8"/>
    </row>
    <row r="310" spans="1:11">
      <c r="A310" s="8"/>
      <c r="B310" s="31">
        <f t="shared" si="21"/>
        <v>293</v>
      </c>
      <c r="C310" s="32">
        <f t="shared" si="25"/>
        <v>0</v>
      </c>
      <c r="D310" s="32">
        <f t="shared" si="24"/>
        <v>7.4175524372562588E-14</v>
      </c>
      <c r="E310" s="32">
        <f t="shared" si="22"/>
        <v>-7.4175524372562588E-14</v>
      </c>
      <c r="F310" s="34">
        <f t="shared" si="23"/>
        <v>1.1133746208321645E-10</v>
      </c>
      <c r="G310" s="8"/>
      <c r="H310" s="8"/>
      <c r="I310" s="8"/>
      <c r="J310" s="8"/>
      <c r="K310" s="8"/>
    </row>
    <row r="311" spans="1:11">
      <c r="A311" s="8"/>
      <c r="B311" s="31">
        <f t="shared" si="21"/>
        <v>294</v>
      </c>
      <c r="C311" s="32">
        <f t="shared" si="25"/>
        <v>0</v>
      </c>
      <c r="D311" s="32">
        <f t="shared" si="24"/>
        <v>7.4224974722144299E-14</v>
      </c>
      <c r="E311" s="32">
        <f t="shared" si="22"/>
        <v>-7.4224974722144299E-14</v>
      </c>
      <c r="F311" s="34">
        <f t="shared" si="23"/>
        <v>1.1141168705793859E-10</v>
      </c>
      <c r="G311" s="8"/>
      <c r="H311" s="8"/>
      <c r="I311" s="8"/>
      <c r="J311" s="8"/>
      <c r="K311" s="8"/>
    </row>
    <row r="312" spans="1:11">
      <c r="A312" s="8"/>
      <c r="B312" s="31">
        <f t="shared" si="21"/>
        <v>295</v>
      </c>
      <c r="C312" s="32">
        <f t="shared" si="25"/>
        <v>0</v>
      </c>
      <c r="D312" s="32">
        <f t="shared" si="24"/>
        <v>7.4274458038625723E-14</v>
      </c>
      <c r="E312" s="32">
        <f t="shared" si="22"/>
        <v>-7.4274458038625723E-14</v>
      </c>
      <c r="F312" s="34">
        <f t="shared" si="23"/>
        <v>1.1148596151597722E-10</v>
      </c>
      <c r="G312" s="8"/>
      <c r="H312" s="8"/>
      <c r="I312" s="8"/>
      <c r="J312" s="8"/>
      <c r="K312" s="8"/>
    </row>
    <row r="313" spans="1:11">
      <c r="A313" s="8"/>
      <c r="B313" s="31">
        <f t="shared" si="21"/>
        <v>296</v>
      </c>
      <c r="C313" s="32">
        <f t="shared" si="25"/>
        <v>0</v>
      </c>
      <c r="D313" s="32">
        <f t="shared" si="24"/>
        <v>7.4323974343984814E-14</v>
      </c>
      <c r="E313" s="32">
        <f t="shared" si="22"/>
        <v>-7.4323974343984814E-14</v>
      </c>
      <c r="F313" s="34">
        <f t="shared" si="23"/>
        <v>1.115602854903212E-10</v>
      </c>
      <c r="G313" s="8"/>
      <c r="H313" s="8"/>
      <c r="I313" s="8"/>
      <c r="J313" s="8"/>
      <c r="K313" s="8"/>
    </row>
    <row r="314" spans="1:11">
      <c r="A314" s="8"/>
      <c r="B314" s="31">
        <f t="shared" si="21"/>
        <v>297</v>
      </c>
      <c r="C314" s="32">
        <f t="shared" si="25"/>
        <v>0</v>
      </c>
      <c r="D314" s="32">
        <f t="shared" si="24"/>
        <v>7.4373523660214131E-14</v>
      </c>
      <c r="E314" s="32">
        <f t="shared" si="22"/>
        <v>-7.4373523660214131E-14</v>
      </c>
      <c r="F314" s="34">
        <f t="shared" si="23"/>
        <v>1.1163465901398141E-10</v>
      </c>
      <c r="G314" s="8"/>
      <c r="H314" s="8"/>
      <c r="I314" s="8"/>
      <c r="J314" s="8"/>
      <c r="K314" s="8"/>
    </row>
    <row r="315" spans="1:11">
      <c r="A315" s="8"/>
      <c r="B315" s="31">
        <f t="shared" si="21"/>
        <v>298</v>
      </c>
      <c r="C315" s="32">
        <f t="shared" si="25"/>
        <v>0</v>
      </c>
      <c r="D315" s="32">
        <f t="shared" si="24"/>
        <v>7.4423106009320937E-14</v>
      </c>
      <c r="E315" s="32">
        <f t="shared" si="22"/>
        <v>-7.4423106009320937E-14</v>
      </c>
      <c r="F315" s="34">
        <f t="shared" si="23"/>
        <v>1.1170908211999072E-10</v>
      </c>
      <c r="G315" s="8"/>
      <c r="H315" s="8"/>
      <c r="I315" s="8"/>
      <c r="J315" s="8"/>
      <c r="K315" s="8"/>
    </row>
    <row r="316" spans="1:11">
      <c r="A316" s="8"/>
      <c r="B316" s="31">
        <f t="shared" si="21"/>
        <v>299</v>
      </c>
      <c r="C316" s="32">
        <f t="shared" si="25"/>
        <v>0</v>
      </c>
      <c r="D316" s="32">
        <f t="shared" si="24"/>
        <v>7.4472721413327148E-14</v>
      </c>
      <c r="E316" s="32">
        <f t="shared" si="22"/>
        <v>-7.4472721413327148E-14</v>
      </c>
      <c r="F316" s="34">
        <f t="shared" si="23"/>
        <v>1.1178355484140405E-10</v>
      </c>
      <c r="G316" s="8"/>
      <c r="H316" s="8"/>
      <c r="I316" s="8"/>
      <c r="J316" s="8"/>
      <c r="K316" s="8"/>
    </row>
    <row r="317" spans="1:11">
      <c r="A317" s="8"/>
      <c r="B317" s="31">
        <f t="shared" si="21"/>
        <v>300</v>
      </c>
      <c r="C317" s="32">
        <f t="shared" si="25"/>
        <v>0</v>
      </c>
      <c r="D317" s="32">
        <f t="shared" si="24"/>
        <v>7.4522369894269361E-14</v>
      </c>
      <c r="E317" s="35">
        <f t="shared" si="22"/>
        <v>-7.4522369894269361E-14</v>
      </c>
      <c r="F317" s="34">
        <f t="shared" si="23"/>
        <v>1.1185807721129831E-10</v>
      </c>
      <c r="G317" s="8">
        <f>SUM(D306:D317)</f>
        <v>8.9099890501846874E-13</v>
      </c>
      <c r="H317" s="8"/>
      <c r="I317" s="8"/>
      <c r="J317" s="8"/>
      <c r="K317" s="8"/>
    </row>
    <row r="318" spans="1:11">
      <c r="A318" s="8"/>
      <c r="B318" s="31">
        <f t="shared" si="21"/>
        <v>301</v>
      </c>
      <c r="C318" s="32">
        <f t="shared" si="25"/>
        <v>0</v>
      </c>
      <c r="D318" s="32">
        <f t="shared" si="24"/>
        <v>7.4572051474198876E-14</v>
      </c>
      <c r="E318" s="37">
        <f>SUM(E18:E317)</f>
        <v>305480.99999999994</v>
      </c>
      <c r="F318" s="34">
        <f t="shared" si="23"/>
        <v>-305480.99999999983</v>
      </c>
      <c r="G318" s="8"/>
      <c r="H318" s="8"/>
      <c r="I318" s="8"/>
      <c r="J318" s="8"/>
      <c r="K318" s="8"/>
    </row>
    <row r="319" spans="1:11">
      <c r="A319" s="8"/>
      <c r="B319" s="31">
        <f t="shared" si="21"/>
        <v>302</v>
      </c>
      <c r="C319" s="32">
        <f t="shared" si="25"/>
        <v>0</v>
      </c>
      <c r="D319" s="32">
        <f t="shared" si="24"/>
        <v>-203.65399999999988</v>
      </c>
      <c r="E319" s="8"/>
      <c r="F319" s="34">
        <f t="shared" si="23"/>
        <v>-305480.99999999983</v>
      </c>
      <c r="G319" s="8"/>
      <c r="H319" s="8"/>
      <c r="I319" s="8"/>
      <c r="J319" s="8"/>
      <c r="K319" s="8"/>
    </row>
    <row r="320" spans="1:11">
      <c r="A320" s="8"/>
      <c r="B320" s="31">
        <f t="shared" si="21"/>
        <v>303</v>
      </c>
      <c r="C320" s="32">
        <f t="shared" si="25"/>
        <v>0</v>
      </c>
      <c r="D320" s="32">
        <f t="shared" si="24"/>
        <v>-203.65399999999988</v>
      </c>
      <c r="E320" s="8"/>
      <c r="F320" s="34">
        <f t="shared" si="23"/>
        <v>-305480.99999999983</v>
      </c>
      <c r="G320" s="8"/>
      <c r="H320" s="8"/>
      <c r="I320" s="8"/>
      <c r="J320" s="8"/>
      <c r="K320" s="8"/>
    </row>
    <row r="321" spans="1:11">
      <c r="A321" s="8"/>
      <c r="B321" s="31">
        <f t="shared" si="21"/>
        <v>304</v>
      </c>
      <c r="C321" s="32">
        <f t="shared" si="25"/>
        <v>0</v>
      </c>
      <c r="D321" s="32">
        <f t="shared" si="24"/>
        <v>-203.65399999999988</v>
      </c>
      <c r="E321" s="8"/>
      <c r="F321" s="34">
        <f t="shared" si="23"/>
        <v>-305480.99999999983</v>
      </c>
      <c r="G321" s="8"/>
      <c r="H321" s="8"/>
      <c r="I321" s="8"/>
      <c r="J321" s="8"/>
      <c r="K321" s="8"/>
    </row>
    <row r="322" spans="1:11">
      <c r="A322" s="8"/>
      <c r="B322" s="31">
        <f t="shared" si="21"/>
        <v>305</v>
      </c>
      <c r="C322" s="32">
        <f t="shared" si="25"/>
        <v>0</v>
      </c>
      <c r="D322" s="32">
        <f t="shared" si="24"/>
        <v>-203.65399999999988</v>
      </c>
      <c r="E322" s="8"/>
      <c r="F322" s="34">
        <f t="shared" si="23"/>
        <v>-305480.99999999983</v>
      </c>
      <c r="G322" s="8"/>
      <c r="H322" s="8"/>
      <c r="I322" s="8"/>
      <c r="J322" s="8"/>
      <c r="K322" s="8"/>
    </row>
    <row r="323" spans="1:11">
      <c r="A323" s="8"/>
      <c r="B323" s="31">
        <f t="shared" si="21"/>
        <v>306</v>
      </c>
      <c r="C323" s="32">
        <f t="shared" si="25"/>
        <v>0</v>
      </c>
      <c r="D323" s="32">
        <f t="shared" si="24"/>
        <v>-203.65399999999988</v>
      </c>
      <c r="E323" s="8"/>
      <c r="F323" s="34">
        <f t="shared" si="23"/>
        <v>-305480.99999999983</v>
      </c>
      <c r="G323" s="8"/>
      <c r="H323" s="8"/>
      <c r="I323" s="8"/>
      <c r="J323" s="8"/>
      <c r="K323" s="8"/>
    </row>
    <row r="324" spans="1:11">
      <c r="A324" s="8"/>
      <c r="B324" s="31">
        <f t="shared" si="21"/>
        <v>307</v>
      </c>
      <c r="C324" s="32">
        <f t="shared" si="25"/>
        <v>0</v>
      </c>
      <c r="D324" s="32">
        <f t="shared" si="24"/>
        <v>-203.65399999999988</v>
      </c>
      <c r="E324" s="8"/>
      <c r="F324" s="34">
        <f t="shared" si="23"/>
        <v>-305480.99999999983</v>
      </c>
      <c r="G324" s="8"/>
      <c r="H324" s="8"/>
      <c r="I324" s="8"/>
      <c r="J324" s="8"/>
      <c r="K324" s="8"/>
    </row>
    <row r="325" spans="1:11">
      <c r="A325" s="8"/>
      <c r="B325" s="31">
        <f t="shared" si="21"/>
        <v>308</v>
      </c>
      <c r="C325" s="32">
        <f t="shared" si="25"/>
        <v>0</v>
      </c>
      <c r="D325" s="32">
        <f t="shared" si="24"/>
        <v>-203.65399999999988</v>
      </c>
      <c r="E325" s="8"/>
      <c r="F325" s="34">
        <f t="shared" si="23"/>
        <v>-305480.99999999983</v>
      </c>
      <c r="G325" s="8"/>
      <c r="H325" s="8"/>
      <c r="I325" s="8"/>
      <c r="J325" s="8"/>
      <c r="K325" s="8"/>
    </row>
    <row r="326" spans="1:11">
      <c r="A326" s="8"/>
      <c r="B326" s="31">
        <f t="shared" si="21"/>
        <v>309</v>
      </c>
      <c r="C326" s="32">
        <f t="shared" si="25"/>
        <v>0</v>
      </c>
      <c r="D326" s="32">
        <f t="shared" si="24"/>
        <v>-203.65399999999988</v>
      </c>
      <c r="E326" s="8"/>
      <c r="F326" s="34">
        <f t="shared" si="23"/>
        <v>-305480.99999999983</v>
      </c>
      <c r="G326" s="8"/>
      <c r="H326" s="8"/>
      <c r="I326" s="8"/>
      <c r="J326" s="8"/>
      <c r="K326" s="8"/>
    </row>
    <row r="327" spans="1:11">
      <c r="A327" s="8"/>
      <c r="B327" s="31">
        <f t="shared" si="21"/>
        <v>310</v>
      </c>
      <c r="C327" s="32">
        <f t="shared" si="25"/>
        <v>0</v>
      </c>
      <c r="D327" s="32">
        <f>IF(E$8&gt;=B327,F326*E$5/E$11,F326*E$12)</f>
        <v>-203.65399999999988</v>
      </c>
      <c r="E327" s="8"/>
      <c r="F327" s="34">
        <f>F326-E327</f>
        <v>-305480.99999999983</v>
      </c>
      <c r="G327" s="8"/>
      <c r="H327" s="8"/>
      <c r="I327" s="8"/>
      <c r="J327" s="8"/>
      <c r="K327" s="8"/>
    </row>
    <row r="328" spans="1:11">
      <c r="A328" s="8"/>
      <c r="B328" s="31">
        <f t="shared" si="21"/>
        <v>311</v>
      </c>
      <c r="C328" s="32">
        <f t="shared" si="25"/>
        <v>0</v>
      </c>
      <c r="D328" s="32">
        <f>IF(E$8&gt;=B328,F327*E$5/E$11,F327*E$12)</f>
        <v>-203.65399999999988</v>
      </c>
      <c r="E328" s="8"/>
      <c r="F328" s="8"/>
      <c r="G328" s="8"/>
      <c r="H328" s="8"/>
      <c r="I328" s="8"/>
      <c r="J328" s="8"/>
      <c r="K328" s="8"/>
    </row>
    <row r="329" spans="1:11">
      <c r="A329" s="8"/>
      <c r="B329" s="31">
        <f t="shared" si="21"/>
        <v>312</v>
      </c>
      <c r="C329" s="32">
        <f t="shared" si="25"/>
        <v>0</v>
      </c>
      <c r="D329" s="8"/>
      <c r="E329" s="8"/>
      <c r="F329" s="8"/>
      <c r="G329" s="8"/>
      <c r="H329" s="8"/>
      <c r="I329" s="8"/>
      <c r="J329" s="8"/>
      <c r="K329" s="8"/>
    </row>
    <row r="330" spans="1:11">
      <c r="A330" s="8"/>
      <c r="B330" s="31">
        <f t="shared" si="21"/>
        <v>313</v>
      </c>
      <c r="C330" s="32">
        <f t="shared" si="25"/>
        <v>0</v>
      </c>
      <c r="D330" s="8"/>
      <c r="E330" s="8"/>
      <c r="F330" s="8"/>
      <c r="G330" s="8"/>
      <c r="H330" s="8"/>
      <c r="I330" s="8"/>
      <c r="J330" s="8"/>
      <c r="K330" s="8"/>
    </row>
    <row r="331" spans="1:11">
      <c r="A331" s="8"/>
      <c r="B331" s="31">
        <f t="shared" si="21"/>
        <v>314</v>
      </c>
      <c r="C331" s="32">
        <f t="shared" si="25"/>
        <v>0</v>
      </c>
      <c r="D331" s="8"/>
      <c r="E331" s="8"/>
      <c r="F331" s="8"/>
      <c r="G331" s="8"/>
      <c r="H331" s="8"/>
      <c r="I331" s="8"/>
      <c r="J331" s="8"/>
      <c r="K331" s="8"/>
    </row>
    <row r="332" spans="1:11">
      <c r="A332" s="8"/>
      <c r="B332" s="31">
        <f t="shared" si="21"/>
        <v>315</v>
      </c>
      <c r="C332" s="32">
        <f t="shared" si="25"/>
        <v>0</v>
      </c>
      <c r="D332" s="8"/>
      <c r="E332" s="8"/>
      <c r="F332" s="8"/>
      <c r="G332" s="8"/>
      <c r="H332" s="8"/>
      <c r="I332" s="8"/>
      <c r="J332" s="8"/>
      <c r="K332" s="8"/>
    </row>
    <row r="333" spans="1:11">
      <c r="A333" s="8"/>
      <c r="B333" s="31">
        <f t="shared" si="21"/>
        <v>316</v>
      </c>
      <c r="C333" s="32">
        <f t="shared" si="25"/>
        <v>0</v>
      </c>
      <c r="D333" s="8"/>
      <c r="E333" s="8"/>
      <c r="F333" s="8"/>
      <c r="G333" s="8"/>
      <c r="H333" s="8"/>
      <c r="I333" s="8"/>
      <c r="J333" s="8"/>
      <c r="K333" s="8"/>
    </row>
    <row r="334" spans="1:11">
      <c r="A334" s="8"/>
      <c r="B334" s="31">
        <f t="shared" si="21"/>
        <v>317</v>
      </c>
      <c r="C334" s="32">
        <f t="shared" si="25"/>
        <v>0</v>
      </c>
      <c r="D334" s="8"/>
      <c r="E334" s="8"/>
      <c r="F334" s="8"/>
      <c r="G334" s="8"/>
      <c r="H334" s="8"/>
      <c r="I334" s="8"/>
      <c r="J334" s="8"/>
      <c r="K334" s="8"/>
    </row>
    <row r="335" spans="1:11">
      <c r="A335" s="8"/>
      <c r="B335" s="31">
        <f t="shared" si="21"/>
        <v>318</v>
      </c>
      <c r="C335" s="32">
        <f t="shared" si="25"/>
        <v>0</v>
      </c>
      <c r="D335" s="8"/>
      <c r="E335" s="8"/>
      <c r="F335" s="8"/>
      <c r="G335" s="8"/>
      <c r="H335" s="8"/>
      <c r="I335" s="8"/>
      <c r="J335" s="8"/>
      <c r="K335" s="8"/>
    </row>
    <row r="336" spans="1:11">
      <c r="A336" s="8"/>
      <c r="B336" s="31">
        <f t="shared" si="21"/>
        <v>319</v>
      </c>
      <c r="C336" s="32">
        <f t="shared" si="25"/>
        <v>0</v>
      </c>
      <c r="D336" s="8"/>
      <c r="E336" s="8"/>
      <c r="F336" s="8"/>
      <c r="G336" s="8"/>
      <c r="H336" s="8"/>
      <c r="I336" s="8"/>
      <c r="J336" s="8"/>
      <c r="K336" s="8"/>
    </row>
    <row r="337" spans="1:11">
      <c r="A337" s="8"/>
      <c r="B337" s="31">
        <f t="shared" si="21"/>
        <v>320</v>
      </c>
      <c r="C337" s="32">
        <f t="shared" si="25"/>
        <v>0</v>
      </c>
      <c r="D337" s="8"/>
      <c r="E337" s="8"/>
      <c r="F337" s="8"/>
      <c r="G337" s="8"/>
      <c r="H337" s="8"/>
      <c r="I337" s="8"/>
      <c r="J337" s="8"/>
      <c r="K337" s="8"/>
    </row>
    <row r="338" spans="1:11">
      <c r="A338" s="8"/>
      <c r="B338" s="31">
        <f t="shared" si="21"/>
        <v>321</v>
      </c>
      <c r="C338" s="32">
        <f t="shared" si="25"/>
        <v>0</v>
      </c>
      <c r="D338" s="8"/>
      <c r="E338" s="8"/>
      <c r="F338" s="8"/>
      <c r="G338" s="8"/>
      <c r="H338" s="8"/>
      <c r="I338" s="8"/>
      <c r="J338" s="8"/>
      <c r="K338" s="8"/>
    </row>
    <row r="339" spans="1:11">
      <c r="A339" s="8"/>
      <c r="B339" s="31">
        <f t="shared" ref="B339:B377" si="26">B338+1</f>
        <v>322</v>
      </c>
      <c r="C339" s="32">
        <f t="shared" si="25"/>
        <v>0</v>
      </c>
      <c r="D339" s="8"/>
      <c r="E339" s="8"/>
      <c r="F339" s="8"/>
      <c r="G339" s="8"/>
      <c r="H339" s="8"/>
      <c r="I339" s="8"/>
      <c r="J339" s="8"/>
      <c r="K339" s="8"/>
    </row>
    <row r="340" spans="1:11">
      <c r="A340" s="8"/>
      <c r="B340" s="31">
        <f t="shared" si="26"/>
        <v>323</v>
      </c>
      <c r="C340" s="32">
        <f t="shared" si="25"/>
        <v>0</v>
      </c>
      <c r="D340" s="8"/>
      <c r="E340" s="8"/>
      <c r="F340" s="8"/>
      <c r="G340" s="8"/>
      <c r="H340" s="8"/>
      <c r="I340" s="8"/>
      <c r="J340" s="8"/>
      <c r="K340" s="8"/>
    </row>
    <row r="341" spans="1:11">
      <c r="A341" s="8"/>
      <c r="B341" s="31">
        <f t="shared" si="26"/>
        <v>324</v>
      </c>
      <c r="C341" s="32">
        <f t="shared" si="25"/>
        <v>0</v>
      </c>
      <c r="D341" s="8"/>
      <c r="E341" s="8"/>
      <c r="F341" s="8"/>
      <c r="G341" s="8"/>
      <c r="H341" s="8"/>
      <c r="I341" s="8"/>
      <c r="J341" s="8"/>
      <c r="K341" s="8"/>
    </row>
    <row r="342" spans="1:11">
      <c r="A342" s="8"/>
      <c r="B342" s="31">
        <f t="shared" si="26"/>
        <v>325</v>
      </c>
      <c r="C342" s="32">
        <f t="shared" si="25"/>
        <v>0</v>
      </c>
      <c r="D342" s="8"/>
      <c r="E342" s="8"/>
      <c r="F342" s="8"/>
      <c r="G342" s="8"/>
      <c r="H342" s="8"/>
      <c r="I342" s="8"/>
      <c r="J342" s="8"/>
      <c r="K342" s="8"/>
    </row>
    <row r="343" spans="1:11">
      <c r="A343" s="8"/>
      <c r="B343" s="31">
        <f t="shared" si="26"/>
        <v>326</v>
      </c>
      <c r="C343" s="32">
        <f t="shared" si="25"/>
        <v>0</v>
      </c>
      <c r="D343" s="8"/>
      <c r="E343" s="8"/>
      <c r="F343" s="8"/>
      <c r="G343" s="8"/>
      <c r="H343" s="8"/>
      <c r="I343" s="8"/>
      <c r="J343" s="8"/>
      <c r="K343" s="8"/>
    </row>
    <row r="344" spans="1:11">
      <c r="A344" s="8"/>
      <c r="B344" s="31">
        <f t="shared" si="26"/>
        <v>327</v>
      </c>
      <c r="C344" s="32">
        <f t="shared" si="25"/>
        <v>0</v>
      </c>
      <c r="D344" s="8"/>
      <c r="E344" s="8"/>
      <c r="F344" s="8"/>
      <c r="G344" s="8"/>
      <c r="H344" s="8"/>
      <c r="I344" s="8"/>
      <c r="J344" s="8"/>
      <c r="K344" s="8"/>
    </row>
    <row r="345" spans="1:11">
      <c r="A345" s="8"/>
      <c r="B345" s="31">
        <f t="shared" si="26"/>
        <v>328</v>
      </c>
      <c r="C345" s="32">
        <f t="shared" si="25"/>
        <v>0</v>
      </c>
      <c r="D345" s="8"/>
      <c r="E345" s="8"/>
      <c r="F345" s="8"/>
      <c r="G345" s="8"/>
      <c r="H345" s="8"/>
      <c r="I345" s="8"/>
      <c r="J345" s="8"/>
      <c r="K345" s="8"/>
    </row>
    <row r="346" spans="1:11">
      <c r="A346" s="8"/>
      <c r="B346" s="31">
        <f t="shared" si="26"/>
        <v>329</v>
      </c>
      <c r="C346" s="32">
        <f t="shared" si="25"/>
        <v>0</v>
      </c>
      <c r="D346" s="8"/>
      <c r="E346" s="8"/>
      <c r="F346" s="8"/>
      <c r="G346" s="8"/>
      <c r="H346" s="8"/>
      <c r="I346" s="8"/>
      <c r="J346" s="8"/>
      <c r="K346" s="8"/>
    </row>
    <row r="347" spans="1:11">
      <c r="A347" s="8"/>
      <c r="B347" s="31">
        <f t="shared" si="26"/>
        <v>330</v>
      </c>
      <c r="C347" s="32">
        <f t="shared" si="25"/>
        <v>0</v>
      </c>
      <c r="D347" s="8"/>
      <c r="E347" s="8"/>
      <c r="F347" s="8"/>
      <c r="G347" s="8"/>
      <c r="H347" s="8"/>
      <c r="I347" s="8"/>
      <c r="J347" s="8"/>
      <c r="K347" s="8"/>
    </row>
    <row r="348" spans="1:11">
      <c r="A348" s="8"/>
      <c r="B348" s="31">
        <f t="shared" si="26"/>
        <v>331</v>
      </c>
      <c r="C348" s="32">
        <f t="shared" si="25"/>
        <v>0</v>
      </c>
      <c r="D348" s="8"/>
      <c r="E348" s="8"/>
      <c r="F348" s="8"/>
      <c r="G348" s="8"/>
      <c r="H348" s="8"/>
      <c r="I348" s="8"/>
      <c r="J348" s="8"/>
      <c r="K348" s="8"/>
    </row>
    <row r="349" spans="1:11">
      <c r="A349" s="8"/>
      <c r="B349" s="31">
        <f t="shared" si="26"/>
        <v>332</v>
      </c>
      <c r="C349" s="32">
        <f t="shared" si="25"/>
        <v>0</v>
      </c>
      <c r="D349" s="8"/>
      <c r="E349" s="8"/>
      <c r="F349" s="8"/>
      <c r="G349" s="8"/>
      <c r="H349" s="8"/>
      <c r="I349" s="8"/>
      <c r="J349" s="8"/>
      <c r="K349" s="8"/>
    </row>
    <row r="350" spans="1:11">
      <c r="A350" s="8"/>
      <c r="B350" s="31">
        <f t="shared" si="26"/>
        <v>333</v>
      </c>
      <c r="C350" s="32">
        <f t="shared" si="25"/>
        <v>0</v>
      </c>
      <c r="D350" s="8"/>
      <c r="E350" s="8"/>
      <c r="F350" s="8"/>
      <c r="G350" s="8"/>
      <c r="H350" s="8"/>
      <c r="I350" s="8"/>
      <c r="J350" s="8"/>
      <c r="K350" s="8"/>
    </row>
    <row r="351" spans="1:11">
      <c r="A351" s="8"/>
      <c r="B351" s="31">
        <f t="shared" si="26"/>
        <v>334</v>
      </c>
      <c r="C351" s="32">
        <f t="shared" si="25"/>
        <v>0</v>
      </c>
      <c r="D351" s="8"/>
      <c r="E351" s="8"/>
      <c r="F351" s="8"/>
      <c r="G351" s="8"/>
      <c r="H351" s="8"/>
      <c r="I351" s="8"/>
      <c r="J351" s="8"/>
      <c r="K351" s="8"/>
    </row>
    <row r="352" spans="1:11">
      <c r="A352" s="8"/>
      <c r="B352" s="31">
        <f t="shared" si="26"/>
        <v>335</v>
      </c>
      <c r="C352" s="32">
        <f t="shared" si="25"/>
        <v>0</v>
      </c>
      <c r="D352" s="8"/>
      <c r="E352" s="8"/>
      <c r="F352" s="8"/>
      <c r="G352" s="8"/>
      <c r="H352" s="8"/>
      <c r="I352" s="8"/>
      <c r="J352" s="8"/>
      <c r="K352" s="8"/>
    </row>
    <row r="353" spans="1:11">
      <c r="A353" s="8"/>
      <c r="B353" s="31">
        <f t="shared" si="26"/>
        <v>336</v>
      </c>
      <c r="C353" s="32">
        <f t="shared" ref="C353:C377" si="27">IF(B353&gt;E$7,0,E$9)</f>
        <v>0</v>
      </c>
      <c r="D353" s="8"/>
      <c r="E353" s="8"/>
      <c r="F353" s="8"/>
      <c r="G353" s="8"/>
      <c r="H353" s="8"/>
      <c r="I353" s="8"/>
      <c r="J353" s="8"/>
      <c r="K353" s="8"/>
    </row>
    <row r="354" spans="1:11">
      <c r="A354" s="8"/>
      <c r="B354" s="31">
        <f t="shared" si="26"/>
        <v>337</v>
      </c>
      <c r="C354" s="32">
        <f t="shared" si="27"/>
        <v>0</v>
      </c>
      <c r="D354" s="8"/>
      <c r="E354" s="8"/>
      <c r="F354" s="8"/>
      <c r="G354" s="8"/>
      <c r="H354" s="8"/>
      <c r="I354" s="8"/>
      <c r="J354" s="8"/>
      <c r="K354" s="8"/>
    </row>
    <row r="355" spans="1:11">
      <c r="A355" s="8"/>
      <c r="B355" s="31">
        <f t="shared" si="26"/>
        <v>338</v>
      </c>
      <c r="C355" s="32">
        <f t="shared" si="27"/>
        <v>0</v>
      </c>
      <c r="D355" s="8"/>
      <c r="E355" s="8"/>
      <c r="F355" s="8"/>
      <c r="G355" s="8"/>
      <c r="H355" s="8"/>
      <c r="I355" s="8"/>
      <c r="J355" s="8"/>
      <c r="K355" s="8"/>
    </row>
    <row r="356" spans="1:11">
      <c r="A356" s="8"/>
      <c r="B356" s="31">
        <f t="shared" si="26"/>
        <v>339</v>
      </c>
      <c r="C356" s="32">
        <f t="shared" si="27"/>
        <v>0</v>
      </c>
      <c r="D356" s="8"/>
      <c r="E356" s="8"/>
      <c r="F356" s="8"/>
      <c r="G356" s="8"/>
      <c r="H356" s="8"/>
      <c r="I356" s="8"/>
      <c r="J356" s="8"/>
      <c r="K356" s="8"/>
    </row>
    <row r="357" spans="1:11">
      <c r="A357" s="8"/>
      <c r="B357" s="31">
        <f t="shared" si="26"/>
        <v>340</v>
      </c>
      <c r="C357" s="32">
        <f t="shared" si="27"/>
        <v>0</v>
      </c>
      <c r="D357" s="8"/>
      <c r="E357" s="8"/>
      <c r="F357" s="8"/>
      <c r="G357" s="8"/>
      <c r="H357" s="8"/>
      <c r="I357" s="8"/>
      <c r="J357" s="8"/>
      <c r="K357" s="8"/>
    </row>
    <row r="358" spans="1:11">
      <c r="A358" s="8"/>
      <c r="B358" s="31">
        <f t="shared" si="26"/>
        <v>341</v>
      </c>
      <c r="C358" s="32">
        <f t="shared" si="27"/>
        <v>0</v>
      </c>
      <c r="D358" s="8"/>
      <c r="E358" s="8"/>
      <c r="F358" s="8"/>
      <c r="G358" s="8"/>
      <c r="H358" s="8"/>
      <c r="I358" s="8"/>
      <c r="J358" s="8"/>
      <c r="K358" s="8"/>
    </row>
    <row r="359" spans="1:11">
      <c r="A359" s="8"/>
      <c r="B359" s="31">
        <f t="shared" si="26"/>
        <v>342</v>
      </c>
      <c r="C359" s="32">
        <f t="shared" si="27"/>
        <v>0</v>
      </c>
      <c r="D359" s="8"/>
      <c r="E359" s="8"/>
      <c r="F359" s="8"/>
      <c r="G359" s="8"/>
      <c r="H359" s="8"/>
      <c r="I359" s="8"/>
      <c r="J359" s="8"/>
      <c r="K359" s="8"/>
    </row>
    <row r="360" spans="1:11">
      <c r="A360" s="8"/>
      <c r="B360" s="31">
        <f t="shared" si="26"/>
        <v>343</v>
      </c>
      <c r="C360" s="32">
        <f t="shared" si="27"/>
        <v>0</v>
      </c>
      <c r="D360" s="8"/>
      <c r="E360" s="8"/>
      <c r="F360" s="8"/>
      <c r="G360" s="8"/>
      <c r="H360" s="8"/>
      <c r="I360" s="8"/>
      <c r="J360" s="8"/>
      <c r="K360" s="8"/>
    </row>
    <row r="361" spans="1:11">
      <c r="A361" s="8"/>
      <c r="B361" s="31">
        <f t="shared" si="26"/>
        <v>344</v>
      </c>
      <c r="C361" s="32">
        <f t="shared" si="27"/>
        <v>0</v>
      </c>
      <c r="D361" s="8"/>
      <c r="E361" s="8"/>
      <c r="F361" s="8"/>
      <c r="G361" s="8"/>
      <c r="H361" s="8"/>
      <c r="I361" s="8"/>
      <c r="J361" s="8"/>
      <c r="K361" s="8"/>
    </row>
    <row r="362" spans="1:11">
      <c r="A362" s="8"/>
      <c r="B362" s="31">
        <f t="shared" si="26"/>
        <v>345</v>
      </c>
      <c r="C362" s="32">
        <f t="shared" si="27"/>
        <v>0</v>
      </c>
      <c r="D362" s="8"/>
      <c r="E362" s="8"/>
      <c r="F362" s="8"/>
      <c r="G362" s="8"/>
      <c r="H362" s="8"/>
      <c r="I362" s="8"/>
      <c r="J362" s="8"/>
      <c r="K362" s="8"/>
    </row>
    <row r="363" spans="1:11">
      <c r="A363" s="8"/>
      <c r="B363" s="31">
        <f t="shared" si="26"/>
        <v>346</v>
      </c>
      <c r="C363" s="32">
        <f t="shared" si="27"/>
        <v>0</v>
      </c>
      <c r="D363" s="8"/>
      <c r="E363" s="8"/>
      <c r="F363" s="8"/>
      <c r="G363" s="8"/>
      <c r="H363" s="8"/>
      <c r="I363" s="8"/>
      <c r="J363" s="8"/>
      <c r="K363" s="8"/>
    </row>
    <row r="364" spans="1:11">
      <c r="A364" s="8"/>
      <c r="B364" s="31">
        <f t="shared" si="26"/>
        <v>347</v>
      </c>
      <c r="C364" s="32">
        <f t="shared" si="27"/>
        <v>0</v>
      </c>
      <c r="D364" s="8"/>
      <c r="E364" s="8"/>
      <c r="F364" s="8"/>
      <c r="G364" s="8"/>
      <c r="H364" s="8"/>
      <c r="I364" s="8"/>
      <c r="J364" s="8"/>
      <c r="K364" s="8"/>
    </row>
    <row r="365" spans="1:11">
      <c r="A365" s="8"/>
      <c r="B365" s="31">
        <f t="shared" si="26"/>
        <v>348</v>
      </c>
      <c r="C365" s="32">
        <f t="shared" si="27"/>
        <v>0</v>
      </c>
      <c r="D365" s="8"/>
      <c r="E365" s="8"/>
      <c r="F365" s="8"/>
      <c r="G365" s="8"/>
      <c r="H365" s="8"/>
      <c r="I365" s="8"/>
      <c r="J365" s="8"/>
      <c r="K365" s="8"/>
    </row>
    <row r="366" spans="1:11">
      <c r="A366" s="8"/>
      <c r="B366" s="31">
        <f t="shared" si="26"/>
        <v>349</v>
      </c>
      <c r="C366" s="32">
        <f t="shared" si="27"/>
        <v>0</v>
      </c>
      <c r="D366" s="8"/>
      <c r="E366" s="8"/>
      <c r="F366" s="8"/>
      <c r="G366" s="8"/>
      <c r="H366" s="8"/>
      <c r="I366" s="8"/>
      <c r="J366" s="8"/>
      <c r="K366" s="8"/>
    </row>
    <row r="367" spans="1:11">
      <c r="A367" s="8"/>
      <c r="B367" s="31">
        <f t="shared" si="26"/>
        <v>350</v>
      </c>
      <c r="C367" s="32">
        <f t="shared" si="27"/>
        <v>0</v>
      </c>
      <c r="D367" s="8"/>
      <c r="E367" s="8"/>
      <c r="F367" s="8"/>
      <c r="G367" s="8"/>
      <c r="H367" s="8"/>
      <c r="I367" s="8"/>
      <c r="J367" s="8"/>
      <c r="K367" s="8"/>
    </row>
    <row r="368" spans="1:11">
      <c r="A368" s="8"/>
      <c r="B368" s="31">
        <f t="shared" si="26"/>
        <v>351</v>
      </c>
      <c r="C368" s="32">
        <f t="shared" si="27"/>
        <v>0</v>
      </c>
      <c r="D368" s="8"/>
      <c r="E368" s="8"/>
      <c r="F368" s="8"/>
      <c r="G368" s="8"/>
      <c r="H368" s="8"/>
      <c r="I368" s="8"/>
      <c r="J368" s="8"/>
      <c r="K368" s="8"/>
    </row>
    <row r="369" spans="1:11">
      <c r="A369" s="8"/>
      <c r="B369" s="31">
        <f t="shared" si="26"/>
        <v>352</v>
      </c>
      <c r="C369" s="32">
        <f t="shared" si="27"/>
        <v>0</v>
      </c>
      <c r="D369" s="8"/>
      <c r="E369" s="8"/>
      <c r="F369" s="8"/>
      <c r="G369" s="8"/>
      <c r="H369" s="8"/>
      <c r="I369" s="8"/>
      <c r="J369" s="8"/>
      <c r="K369" s="8"/>
    </row>
    <row r="370" spans="1:11">
      <c r="A370" s="8"/>
      <c r="B370" s="31">
        <f t="shared" si="26"/>
        <v>353</v>
      </c>
      <c r="C370" s="32">
        <f t="shared" si="27"/>
        <v>0</v>
      </c>
      <c r="D370" s="8"/>
      <c r="E370" s="8"/>
      <c r="F370" s="8"/>
      <c r="G370" s="8"/>
      <c r="H370" s="8"/>
      <c r="I370" s="8"/>
      <c r="J370" s="8"/>
      <c r="K370" s="8"/>
    </row>
    <row r="371" spans="1:11">
      <c r="A371" s="8"/>
      <c r="B371" s="31">
        <f t="shared" si="26"/>
        <v>354</v>
      </c>
      <c r="C371" s="32">
        <f t="shared" si="27"/>
        <v>0</v>
      </c>
      <c r="D371" s="8"/>
      <c r="E371" s="8"/>
      <c r="F371" s="8"/>
      <c r="G371" s="8"/>
      <c r="H371" s="8"/>
      <c r="I371" s="8"/>
      <c r="J371" s="8"/>
      <c r="K371" s="8"/>
    </row>
    <row r="372" spans="1:11">
      <c r="A372" s="8"/>
      <c r="B372" s="31">
        <f t="shared" si="26"/>
        <v>355</v>
      </c>
      <c r="C372" s="32">
        <f t="shared" si="27"/>
        <v>0</v>
      </c>
      <c r="D372" s="8"/>
      <c r="E372" s="8"/>
      <c r="F372" s="8"/>
      <c r="G372" s="8"/>
      <c r="H372" s="8"/>
      <c r="I372" s="8"/>
      <c r="J372" s="8"/>
      <c r="K372" s="8"/>
    </row>
    <row r="373" spans="1:11">
      <c r="A373" s="8"/>
      <c r="B373" s="31">
        <f t="shared" si="26"/>
        <v>356</v>
      </c>
      <c r="C373" s="32">
        <f t="shared" si="27"/>
        <v>0</v>
      </c>
      <c r="D373" s="8"/>
      <c r="E373" s="8"/>
      <c r="F373" s="8"/>
      <c r="G373" s="8"/>
      <c r="H373" s="8"/>
      <c r="I373" s="8"/>
      <c r="J373" s="8"/>
      <c r="K373" s="8"/>
    </row>
    <row r="374" spans="1:11">
      <c r="A374" s="8"/>
      <c r="B374" s="31">
        <f t="shared" si="26"/>
        <v>357</v>
      </c>
      <c r="C374" s="32">
        <f t="shared" si="27"/>
        <v>0</v>
      </c>
      <c r="D374" s="8"/>
      <c r="E374" s="8"/>
      <c r="F374" s="8"/>
      <c r="G374" s="8"/>
      <c r="H374" s="8"/>
      <c r="I374" s="8"/>
      <c r="J374" s="8"/>
      <c r="K374" s="8"/>
    </row>
    <row r="375" spans="1:11">
      <c r="A375" s="8"/>
      <c r="B375" s="31">
        <f t="shared" si="26"/>
        <v>358</v>
      </c>
      <c r="C375" s="32">
        <f t="shared" si="27"/>
        <v>0</v>
      </c>
      <c r="D375" s="8"/>
      <c r="E375" s="8"/>
      <c r="F375" s="8"/>
      <c r="G375" s="8"/>
      <c r="H375" s="8"/>
      <c r="I375" s="8"/>
      <c r="J375" s="8"/>
      <c r="K375" s="8"/>
    </row>
    <row r="376" spans="1:11">
      <c r="A376" s="8"/>
      <c r="B376" s="31">
        <f t="shared" si="26"/>
        <v>359</v>
      </c>
      <c r="C376" s="32">
        <f t="shared" si="27"/>
        <v>0</v>
      </c>
      <c r="D376" s="8"/>
      <c r="E376" s="8"/>
      <c r="F376" s="8"/>
      <c r="G376" s="8"/>
      <c r="H376" s="8"/>
      <c r="I376" s="8"/>
      <c r="J376" s="8"/>
      <c r="K376" s="8"/>
    </row>
    <row r="377" spans="1:11">
      <c r="A377" s="8"/>
      <c r="B377" s="31">
        <f t="shared" si="26"/>
        <v>360</v>
      </c>
      <c r="C377" s="32">
        <f t="shared" si="27"/>
        <v>0</v>
      </c>
      <c r="D377" s="8"/>
      <c r="E377" s="8"/>
      <c r="F377" s="8"/>
      <c r="G377" s="8"/>
      <c r="H377" s="8"/>
      <c r="I377" s="8"/>
      <c r="J377" s="8"/>
      <c r="K377" s="8"/>
    </row>
  </sheetData>
  <mergeCells count="2">
    <mergeCell ref="B2:F2"/>
    <mergeCell ref="B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6" sqref="D36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valori equivalenti</vt:lpstr>
      <vt:lpstr>ammortamento BASE GARA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Benvenuto Caterina</dc:creator>
  <cp:lastModifiedBy>Filse</cp:lastModifiedBy>
  <cp:lastPrinted>2019-11-05T13:23:25Z</cp:lastPrinted>
  <dcterms:created xsi:type="dcterms:W3CDTF">2019-10-30T11:16:52Z</dcterms:created>
  <dcterms:modified xsi:type="dcterms:W3CDTF">2019-11-15T16:46:04Z</dcterms:modified>
</cp:coreProperties>
</file>